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EON 2023" sheetId="7" r:id="rId1"/>
    <sheet name="EON 2022" sheetId="6" r:id="rId2"/>
    <sheet name="EON 2021" sheetId="5" r:id="rId3"/>
    <sheet name="EON 2020" sheetId="4" r:id="rId4"/>
    <sheet name="EON 2019" sheetId="3" r:id="rId5"/>
    <sheet name="EON 2018" sheetId="2" r:id="rId6"/>
    <sheet name="EON 2017" sheetId="1" r:id="rId7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7"/>
  <c r="L23" s="1"/>
  <c r="K22"/>
  <c r="K24" s="1"/>
  <c r="J22"/>
  <c r="J24" s="1"/>
  <c r="I22"/>
  <c r="I24" s="1"/>
  <c r="H22"/>
  <c r="H24" s="1"/>
  <c r="G22"/>
  <c r="G24" s="1"/>
  <c r="F22"/>
  <c r="F24" s="1"/>
  <c r="E22"/>
  <c r="E24" s="1"/>
  <c r="D22"/>
  <c r="D23" s="1"/>
  <c r="C22"/>
  <c r="C23" s="1"/>
  <c r="I24" i="6" l="1"/>
  <c r="I22"/>
  <c r="J22"/>
  <c r="J24" s="1"/>
  <c r="L22"/>
  <c r="L23" s="1"/>
  <c r="K22"/>
  <c r="K24" s="1"/>
  <c r="H22"/>
  <c r="H24" s="1"/>
  <c r="G22"/>
  <c r="G24" s="1"/>
  <c r="F22"/>
  <c r="F24" s="1"/>
  <c r="E22"/>
  <c r="E24" s="1"/>
  <c r="D22"/>
  <c r="D23" s="1"/>
  <c r="C22"/>
  <c r="C23" s="1"/>
  <c r="J23" i="5" l="1"/>
  <c r="J22"/>
  <c r="G22"/>
  <c r="D22"/>
  <c r="D23" s="1"/>
  <c r="I22"/>
  <c r="I24" s="1"/>
  <c r="H22"/>
  <c r="H24"/>
  <c r="G24"/>
  <c r="F22"/>
  <c r="F24" s="1"/>
  <c r="E22"/>
  <c r="E24" s="1"/>
  <c r="C22"/>
  <c r="C23"/>
  <c r="H21" i="4"/>
  <c r="H23" s="1"/>
  <c r="I21"/>
  <c r="I23"/>
  <c r="G21"/>
  <c r="G23" s="1"/>
  <c r="F21"/>
  <c r="F23"/>
  <c r="E21"/>
  <c r="E23" s="1"/>
  <c r="D21"/>
  <c r="D22"/>
  <c r="C21"/>
  <c r="C22" s="1"/>
  <c r="I21" i="3"/>
  <c r="I23"/>
  <c r="H21"/>
  <c r="H23" s="1"/>
  <c r="G21"/>
  <c r="G23"/>
  <c r="F21"/>
  <c r="F23" s="1"/>
  <c r="E21"/>
  <c r="E23"/>
  <c r="D21"/>
  <c r="D22" s="1"/>
  <c r="C21"/>
  <c r="C22"/>
  <c r="G23" i="2"/>
  <c r="G21"/>
  <c r="I21"/>
  <c r="I23"/>
  <c r="F21"/>
  <c r="F23" s="1"/>
  <c r="E21"/>
  <c r="E22"/>
  <c r="D22"/>
  <c r="J21"/>
  <c r="J23"/>
  <c r="H21"/>
  <c r="H23" s="1"/>
  <c r="D21"/>
  <c r="C21"/>
  <c r="C22"/>
  <c r="E21" i="1"/>
  <c r="E22" s="1"/>
  <c r="F21"/>
  <c r="F22"/>
  <c r="G21"/>
  <c r="G23" s="1"/>
  <c r="H21"/>
  <c r="H23"/>
  <c r="D21"/>
  <c r="D22"/>
  <c r="C21"/>
  <c r="C22" s="1"/>
</calcChain>
</file>

<file path=xl/sharedStrings.xml><?xml version="1.0" encoding="utf-8"?>
<sst xmlns="http://schemas.openxmlformats.org/spreadsheetml/2006/main" count="467" uniqueCount="67">
  <si>
    <t>Názov položky/podpoložky</t>
  </si>
  <si>
    <t>a)</t>
  </si>
  <si>
    <t>mzdy, platy a ostatné osobné vyrovnania vo výške, ktorá zodpovedá výške platu a ostatných osobných vyrovnaní podľa osobitného predpisu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</si>
  <si>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</si>
  <si>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</si>
  <si>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</si>
  <si>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</si>
  <si>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</si>
  <si>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</si>
  <si>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</si>
  <si>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  <charset val="238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</si>
  <si>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</si>
  <si>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</si>
  <si>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</si>
  <si>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  <charset val="238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</si>
  <si>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</si>
  <si>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</si>
  <si>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</t>
  </si>
  <si>
    <t>výdavky na služby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</si>
  <si>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</si>
  <si>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</si>
  <si>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</si>
  <si>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</si>
  <si>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rFont val="Arial"/>
        <family val="2"/>
        <charset val="238"/>
      </rPr>
      <t xml:space="preserve">  /výška uhradených EON/ (a)+b)+c)+d)+e)+f)+g)+h)+i)+j)+k))</t>
    </r>
  </si>
  <si>
    <t>Dom pokojnej staroby Cífer</t>
  </si>
  <si>
    <t>Názov zariadenia</t>
  </si>
  <si>
    <t>Druh poskytovanej SS</t>
  </si>
  <si>
    <t>Kapacita zariadenia</t>
  </si>
  <si>
    <t>Počet poskytnutých hodín SS</t>
  </si>
  <si>
    <t>-</t>
  </si>
  <si>
    <t>Centrum pomoci človeku Sereď</t>
  </si>
  <si>
    <t>Nízkoprahové denné centrum</t>
  </si>
  <si>
    <t>EON na 1 miesto / 1 mesiac</t>
  </si>
  <si>
    <t>EON na 1 hodinu poskytnutej SS</t>
  </si>
  <si>
    <t>Zariadenie pre seniorov</t>
  </si>
  <si>
    <t>Nocľaháreň</t>
  </si>
  <si>
    <t>Počet poskytnutých SS v mesiacov</t>
  </si>
  <si>
    <t>Centrum pomoci človeku Trnava</t>
  </si>
  <si>
    <t>Centrum pomoci človeku Piešťany</t>
  </si>
  <si>
    <t>Nízkoprahová služba pre deti a rodinu</t>
  </si>
  <si>
    <t>Opatrovateľská služba, trnavský kraj</t>
  </si>
  <si>
    <t>Opatrovateľská služba, terénna forma</t>
  </si>
  <si>
    <t>Ekonomicky oprávnené náklady za rok 2017  - EON 2017</t>
  </si>
  <si>
    <t>Sídlo: Trnavská arcidiecézna charita, Hlavná 43, 917 01 Trnava</t>
  </si>
  <si>
    <t>IČO: 35602619</t>
  </si>
  <si>
    <t>Ekonomicky oprávnené náklady za rok 2018  - EON 2018</t>
  </si>
  <si>
    <t>Počet poskytnutých SS v mesiacoch</t>
  </si>
  <si>
    <t>Špecializované sociálne poradenstvo</t>
  </si>
  <si>
    <t>Služba krízovej intervencie</t>
  </si>
  <si>
    <t>Ekonomicky oprávnené náklady za rok 2018  - EON 2019</t>
  </si>
  <si>
    <t>Ekonomicky oprávnené náklady za rok 2020  - EON 2020</t>
  </si>
  <si>
    <t>Požičiavanie pomôcok</t>
  </si>
  <si>
    <t>§24b</t>
  </si>
  <si>
    <t>§19</t>
  </si>
  <si>
    <t>§24a</t>
  </si>
  <si>
    <t>§28</t>
  </si>
  <si>
    <t>§47</t>
  </si>
  <si>
    <t>§41</t>
  </si>
  <si>
    <t>§35</t>
  </si>
  <si>
    <t>Požičiavanie pomôcok, terénna forma</t>
  </si>
  <si>
    <t>Ekonomicky oprávnené náklady za rok 2021  - EON 2021</t>
  </si>
  <si>
    <t>Ekonomicky oprávnené náklady za rok 2022  - EON 2022</t>
  </si>
  <si>
    <t>Centrum pomoci človeku Galanta</t>
  </si>
  <si>
    <t>Centrum pomoci človeku Nové Mesto nad Váhom</t>
  </si>
  <si>
    <t>Terénna sociálna služba krízovej intervencie</t>
  </si>
  <si>
    <t>Nízkoprahová sociálna služba pre deti a rodinu</t>
  </si>
  <si>
    <t>Ekonomicky oprávnené náklady za rok 2023  - EON 2023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</si>
</sst>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0"/>
      <color indexed="8"/>
      <name val="ARIAL"/>
      <family val="2"/>
      <charset val="1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4">
    <xf numFmtId="0" fontId="0" fillId="0" borderId="0" xfId="0">
      <alignment vertical="top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top"/>
    </xf>
    <xf numFmtId="164" fontId="5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>
      <alignment vertical="top"/>
    </xf>
    <xf numFmtId="0" fontId="4" fillId="2" borderId="9" xfId="0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2" borderId="7" xfId="0" applyFill="1" applyBorder="1">
      <alignment vertical="top"/>
    </xf>
    <xf numFmtId="0" fontId="7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top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1" fillId="4" borderId="19" xfId="0" applyNumberFormat="1" applyFont="1" applyFill="1" applyBorder="1" applyAlignment="1">
      <alignment horizontal="center"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1" fillId="0" borderId="0" xfId="0" applyFont="1">
      <alignment vertical="top"/>
    </xf>
    <xf numFmtId="0" fontId="0" fillId="0" borderId="0" xfId="0" applyAlignment="1">
      <alignment horizontal="right" vertical="top"/>
    </xf>
    <xf numFmtId="0" fontId="3" fillId="2" borderId="2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A11" sqref="A11:XFD11"/>
    </sheetView>
  </sheetViews>
  <sheetFormatPr defaultRowHeight="13.2"/>
  <cols>
    <col min="1" max="1" width="2.5546875" bestFit="1" customWidth="1"/>
    <col min="2" max="2" width="77.5546875" customWidth="1"/>
    <col min="3" max="3" width="13.33203125" customWidth="1"/>
    <col min="4" max="11" width="15" customWidth="1"/>
    <col min="12" max="12" width="15.44140625" customWidth="1"/>
  </cols>
  <sheetData>
    <row r="1" spans="1:12" ht="36" customHeight="1">
      <c r="B1" s="15" t="s">
        <v>66</v>
      </c>
    </row>
    <row r="2" spans="1:12" ht="21" customHeight="1">
      <c r="B2" s="14" t="s">
        <v>43</v>
      </c>
    </row>
    <row r="3" spans="1:12" ht="14.25" customHeight="1" thickBot="1">
      <c r="B3" s="14" t="s">
        <v>44</v>
      </c>
    </row>
    <row r="4" spans="1:12" ht="52.8">
      <c r="B4" s="41" t="s">
        <v>25</v>
      </c>
      <c r="C4" s="42" t="s">
        <v>24</v>
      </c>
      <c r="D4" s="78" t="s">
        <v>37</v>
      </c>
      <c r="E4" s="79"/>
      <c r="F4" s="80"/>
      <c r="G4" s="78" t="s">
        <v>38</v>
      </c>
      <c r="H4" s="80"/>
      <c r="I4" s="59" t="s">
        <v>62</v>
      </c>
      <c r="J4" s="59" t="s">
        <v>63</v>
      </c>
      <c r="K4" s="60" t="s">
        <v>40</v>
      </c>
      <c r="L4" s="9" t="s">
        <v>51</v>
      </c>
    </row>
    <row r="5" spans="1:12" ht="39.6">
      <c r="B5" s="44" t="s">
        <v>26</v>
      </c>
      <c r="C5" s="34" t="s">
        <v>34</v>
      </c>
      <c r="D5" s="34" t="s">
        <v>31</v>
      </c>
      <c r="E5" s="34" t="s">
        <v>47</v>
      </c>
      <c r="F5" s="34" t="s">
        <v>64</v>
      </c>
      <c r="G5" s="34" t="s">
        <v>65</v>
      </c>
      <c r="H5" s="34" t="s">
        <v>47</v>
      </c>
      <c r="I5" s="34" t="s">
        <v>47</v>
      </c>
      <c r="J5" s="34" t="s">
        <v>47</v>
      </c>
      <c r="K5" s="61" t="s">
        <v>41</v>
      </c>
      <c r="L5" s="34" t="s">
        <v>59</v>
      </c>
    </row>
    <row r="6" spans="1:12" ht="19.5" customHeight="1">
      <c r="B6" s="44"/>
      <c r="C6" s="34" t="s">
        <v>58</v>
      </c>
      <c r="D6" s="34" t="s">
        <v>52</v>
      </c>
      <c r="E6" s="34" t="s">
        <v>53</v>
      </c>
      <c r="F6" s="34" t="s">
        <v>54</v>
      </c>
      <c r="G6" s="34" t="s">
        <v>55</v>
      </c>
      <c r="H6" s="34" t="s">
        <v>53</v>
      </c>
      <c r="I6" s="34" t="s">
        <v>53</v>
      </c>
      <c r="J6" s="34" t="s">
        <v>53</v>
      </c>
      <c r="K6" s="61" t="s">
        <v>57</v>
      </c>
      <c r="L6" s="34" t="s">
        <v>56</v>
      </c>
    </row>
    <row r="7" spans="1:12" ht="20.100000000000001" customHeight="1">
      <c r="B7" s="45" t="s">
        <v>27</v>
      </c>
      <c r="C7" s="7">
        <v>39</v>
      </c>
      <c r="D7" s="7">
        <v>49</v>
      </c>
      <c r="E7" s="7" t="s">
        <v>29</v>
      </c>
      <c r="F7" s="7" t="s">
        <v>29</v>
      </c>
      <c r="G7" s="7" t="s">
        <v>29</v>
      </c>
      <c r="H7" s="7" t="s">
        <v>29</v>
      </c>
      <c r="I7" s="7"/>
      <c r="J7" s="7"/>
      <c r="K7" s="62" t="s">
        <v>29</v>
      </c>
      <c r="L7" s="7" t="s">
        <v>29</v>
      </c>
    </row>
    <row r="8" spans="1:12" ht="20.100000000000001" customHeight="1">
      <c r="B8" s="45" t="s">
        <v>46</v>
      </c>
      <c r="C8" s="7">
        <v>12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62">
        <v>12</v>
      </c>
      <c r="L8" s="7">
        <v>12</v>
      </c>
    </row>
    <row r="9" spans="1:12" ht="20.100000000000001" customHeight="1">
      <c r="B9" s="45" t="s">
        <v>28</v>
      </c>
      <c r="C9" s="7" t="s">
        <v>29</v>
      </c>
      <c r="D9" s="53" t="s">
        <v>29</v>
      </c>
      <c r="E9" s="53">
        <v>6540</v>
      </c>
      <c r="F9" s="53">
        <v>392</v>
      </c>
      <c r="G9" s="8">
        <v>3952</v>
      </c>
      <c r="H9" s="8">
        <v>4444</v>
      </c>
      <c r="I9" s="8">
        <v>4444</v>
      </c>
      <c r="J9" s="8">
        <v>3855</v>
      </c>
      <c r="K9" s="63">
        <v>13085.5</v>
      </c>
      <c r="L9" s="7" t="s">
        <v>29</v>
      </c>
    </row>
    <row r="10" spans="1:12" ht="20.25" customHeight="1">
      <c r="A10" s="36"/>
      <c r="B10" s="47" t="s">
        <v>0</v>
      </c>
      <c r="C10" s="17"/>
      <c r="D10" s="54"/>
      <c r="E10" s="54"/>
      <c r="F10" s="54"/>
      <c r="G10" s="17"/>
      <c r="H10" s="17"/>
      <c r="I10" s="17"/>
      <c r="J10" s="17"/>
      <c r="K10" s="64"/>
      <c r="L10" s="65"/>
    </row>
    <row r="11" spans="1:12" ht="24.9" customHeight="1">
      <c r="A11" s="36" t="s">
        <v>1</v>
      </c>
      <c r="B11" s="48" t="s">
        <v>2</v>
      </c>
      <c r="C11" s="18">
        <v>300979.53999999998</v>
      </c>
      <c r="D11" s="55">
        <v>58640.39</v>
      </c>
      <c r="E11" s="55">
        <v>40613.69</v>
      </c>
      <c r="F11" s="55">
        <v>5096.2</v>
      </c>
      <c r="G11" s="18">
        <v>52690.09</v>
      </c>
      <c r="H11" s="18">
        <v>28508.51</v>
      </c>
      <c r="I11" s="18">
        <v>31454.68</v>
      </c>
      <c r="J11" s="18">
        <v>25177.919999999998</v>
      </c>
      <c r="K11" s="66">
        <v>90716.73</v>
      </c>
      <c r="L11" s="67">
        <v>5165.05</v>
      </c>
    </row>
    <row r="12" spans="1:12" ht="22.8">
      <c r="A12" s="36" t="s">
        <v>3</v>
      </c>
      <c r="B12" s="48" t="s">
        <v>4</v>
      </c>
      <c r="C12" s="18">
        <v>102293.26</v>
      </c>
      <c r="D12" s="55">
        <v>20080.62</v>
      </c>
      <c r="E12" s="55">
        <v>13905.74</v>
      </c>
      <c r="F12" s="55">
        <v>1533.78</v>
      </c>
      <c r="G12" s="18">
        <v>18050.849999999999</v>
      </c>
      <c r="H12" s="18">
        <v>10116.049999999999</v>
      </c>
      <c r="I12" s="18">
        <v>10882.27</v>
      </c>
      <c r="J12" s="18">
        <v>7612.88</v>
      </c>
      <c r="K12" s="66">
        <v>31414.37</v>
      </c>
      <c r="L12" s="67">
        <v>1768.09</v>
      </c>
    </row>
    <row r="13" spans="1:12" ht="24.9" customHeight="1">
      <c r="A13" s="36" t="s">
        <v>5</v>
      </c>
      <c r="B13" s="48" t="s">
        <v>6</v>
      </c>
      <c r="C13" s="18">
        <v>473.4</v>
      </c>
      <c r="D13" s="55">
        <v>15.25</v>
      </c>
      <c r="E13" s="55">
        <v>75</v>
      </c>
      <c r="F13" s="55">
        <v>0</v>
      </c>
      <c r="G13" s="18">
        <v>35.9</v>
      </c>
      <c r="H13" s="18">
        <v>0</v>
      </c>
      <c r="I13" s="18">
        <v>140.41999999999999</v>
      </c>
      <c r="J13" s="18">
        <v>4.6100000000000003</v>
      </c>
      <c r="K13" s="66">
        <v>357.1</v>
      </c>
      <c r="L13" s="67">
        <v>0</v>
      </c>
    </row>
    <row r="14" spans="1:12" ht="24.9" customHeight="1">
      <c r="A14" s="36" t="s">
        <v>7</v>
      </c>
      <c r="B14" s="48" t="s">
        <v>8</v>
      </c>
      <c r="C14" s="18">
        <v>44137.38</v>
      </c>
      <c r="D14" s="55">
        <v>10348.48</v>
      </c>
      <c r="E14" s="55">
        <v>6006.27</v>
      </c>
      <c r="F14" s="55">
        <v>88.51</v>
      </c>
      <c r="G14" s="18">
        <v>1504.98</v>
      </c>
      <c r="H14" s="18">
        <v>1161.1400000000001</v>
      </c>
      <c r="I14" s="18">
        <v>4637.41</v>
      </c>
      <c r="J14" s="18">
        <v>2311.89</v>
      </c>
      <c r="K14" s="66">
        <v>1136.3399999999999</v>
      </c>
      <c r="L14" s="67">
        <v>704.88</v>
      </c>
    </row>
    <row r="15" spans="1:12" ht="24.9" customHeight="1">
      <c r="A15" s="36" t="s">
        <v>9</v>
      </c>
      <c r="B15" s="48" t="s">
        <v>10</v>
      </c>
      <c r="C15" s="18">
        <v>90159.74</v>
      </c>
      <c r="D15" s="55">
        <v>8410.66</v>
      </c>
      <c r="E15" s="55">
        <v>5027.78</v>
      </c>
      <c r="F15" s="55">
        <v>515.53</v>
      </c>
      <c r="G15" s="18">
        <v>8090.88</v>
      </c>
      <c r="H15" s="18">
        <v>3475.37</v>
      </c>
      <c r="I15" s="18">
        <v>2240.6</v>
      </c>
      <c r="J15" s="18">
        <v>653.1</v>
      </c>
      <c r="K15" s="66">
        <v>30</v>
      </c>
      <c r="L15" s="67">
        <v>262.70999999999998</v>
      </c>
    </row>
    <row r="16" spans="1:12" ht="24.9" customHeight="1">
      <c r="A16" s="36" t="s">
        <v>11</v>
      </c>
      <c r="B16" s="48" t="s">
        <v>12</v>
      </c>
      <c r="C16" s="18">
        <v>2548.85</v>
      </c>
      <c r="D16" s="55">
        <v>686.38</v>
      </c>
      <c r="E16" s="55">
        <v>564.79</v>
      </c>
      <c r="F16" s="55">
        <v>114.31</v>
      </c>
      <c r="G16" s="18">
        <v>1294.3699999999999</v>
      </c>
      <c r="H16" s="18">
        <v>1577.13</v>
      </c>
      <c r="I16" s="18">
        <v>336.6</v>
      </c>
      <c r="J16" s="18">
        <v>1814.73</v>
      </c>
      <c r="K16" s="66">
        <v>1938.2</v>
      </c>
      <c r="L16" s="67">
        <v>1125.6500000000001</v>
      </c>
    </row>
    <row r="17" spans="1:12" ht="24.9" customHeight="1">
      <c r="A17" s="36" t="s">
        <v>13</v>
      </c>
      <c r="B17" s="48" t="s">
        <v>14</v>
      </c>
      <c r="C17" s="18">
        <v>15932.51</v>
      </c>
      <c r="D17" s="55">
        <v>1254.27</v>
      </c>
      <c r="E17" s="55">
        <v>0</v>
      </c>
      <c r="F17" s="55">
        <v>0</v>
      </c>
      <c r="G17" s="18">
        <v>552.91</v>
      </c>
      <c r="H17" s="18">
        <v>0</v>
      </c>
      <c r="I17" s="18">
        <v>136.08000000000001</v>
      </c>
      <c r="J17" s="18">
        <v>125.21</v>
      </c>
      <c r="K17" s="66">
        <v>0</v>
      </c>
      <c r="L17" s="67">
        <v>0</v>
      </c>
    </row>
    <row r="18" spans="1:12" ht="48">
      <c r="A18" s="36" t="s">
        <v>15</v>
      </c>
      <c r="B18" s="48" t="s">
        <v>16</v>
      </c>
      <c r="C18" s="18">
        <v>26.4</v>
      </c>
      <c r="D18" s="55">
        <v>5835</v>
      </c>
      <c r="E18" s="55">
        <v>1.2</v>
      </c>
      <c r="F18" s="55">
        <v>0</v>
      </c>
      <c r="G18" s="18">
        <v>3556.63</v>
      </c>
      <c r="H18" s="18">
        <v>5360.14</v>
      </c>
      <c r="I18" s="18">
        <v>0</v>
      </c>
      <c r="J18" s="18">
        <v>149.71</v>
      </c>
      <c r="K18" s="66">
        <v>0</v>
      </c>
      <c r="L18" s="67">
        <v>0</v>
      </c>
    </row>
    <row r="19" spans="1:12" ht="24.9" customHeight="1">
      <c r="A19" s="36" t="s">
        <v>17</v>
      </c>
      <c r="B19" s="48" t="s">
        <v>18</v>
      </c>
      <c r="C19" s="18">
        <v>43805.24</v>
      </c>
      <c r="D19" s="55">
        <v>7513.61</v>
      </c>
      <c r="E19" s="55">
        <v>6610.59</v>
      </c>
      <c r="F19" s="55">
        <v>1699.03</v>
      </c>
      <c r="G19" s="18">
        <v>5040.2</v>
      </c>
      <c r="H19" s="18">
        <v>5468.27</v>
      </c>
      <c r="I19" s="18">
        <v>3620.04</v>
      </c>
      <c r="J19" s="18">
        <v>2084.29</v>
      </c>
      <c r="K19" s="66">
        <v>2464.5700000000002</v>
      </c>
      <c r="L19" s="67">
        <v>0</v>
      </c>
    </row>
    <row r="20" spans="1:12" ht="24.9" customHeight="1">
      <c r="A20" s="36" t="s">
        <v>19</v>
      </c>
      <c r="B20" s="48" t="s">
        <v>20</v>
      </c>
      <c r="C20" s="18">
        <v>5245.96</v>
      </c>
      <c r="D20" s="55">
        <v>384.79</v>
      </c>
      <c r="E20" s="55">
        <v>744.83</v>
      </c>
      <c r="F20" s="55">
        <v>47.69</v>
      </c>
      <c r="G20" s="18">
        <v>560.86</v>
      </c>
      <c r="H20" s="18">
        <v>315.20999999999998</v>
      </c>
      <c r="I20" s="18">
        <v>782.08</v>
      </c>
      <c r="J20" s="18">
        <v>290.04000000000002</v>
      </c>
      <c r="K20" s="66">
        <v>24669.01</v>
      </c>
      <c r="L20" s="67">
        <v>0</v>
      </c>
    </row>
    <row r="21" spans="1:12" ht="24.9" customHeight="1" thickBot="1">
      <c r="A21" s="76" t="s">
        <v>21</v>
      </c>
      <c r="B21" s="49" t="s">
        <v>22</v>
      </c>
      <c r="C21" s="50">
        <v>41900.71</v>
      </c>
      <c r="D21" s="56">
        <v>14360.24</v>
      </c>
      <c r="E21" s="56">
        <v>0</v>
      </c>
      <c r="F21" s="56">
        <v>0</v>
      </c>
      <c r="G21" s="50">
        <v>91.66</v>
      </c>
      <c r="H21" s="50">
        <v>491.66</v>
      </c>
      <c r="I21" s="50">
        <v>0</v>
      </c>
      <c r="J21" s="50">
        <v>10.42</v>
      </c>
      <c r="K21" s="68">
        <v>5500</v>
      </c>
      <c r="L21" s="77">
        <v>0</v>
      </c>
    </row>
    <row r="22" spans="1:12" ht="47.25" customHeight="1">
      <c r="A22" s="75"/>
      <c r="B22" s="38" t="s">
        <v>23</v>
      </c>
      <c r="C22" s="69">
        <f>C11+C12+C13+C14+C15+C16+C17+C18+C19+C20+C21</f>
        <v>647502.99</v>
      </c>
      <c r="D22" s="69">
        <f>D11+D12+D13+D14+D15+D16+D17+D18+D19+D20+D21</f>
        <v>127529.69</v>
      </c>
      <c r="E22" s="69">
        <f>SUM(E11:E21)</f>
        <v>73549.889999999985</v>
      </c>
      <c r="F22" s="69">
        <f>SUM(F11:F21)</f>
        <v>9095.0500000000011</v>
      </c>
      <c r="G22" s="69">
        <f>G11+G12+G13+G14+G15+G16+G17+G18+G19+G20+G21</f>
        <v>91469.33</v>
      </c>
      <c r="H22" s="70">
        <f>SUM(H11:H21)</f>
        <v>56473.48</v>
      </c>
      <c r="I22" s="70">
        <f t="shared" ref="I22:J22" si="0">SUM(I11:I21)</f>
        <v>54230.18</v>
      </c>
      <c r="J22" s="70">
        <f t="shared" si="0"/>
        <v>40234.799999999996</v>
      </c>
      <c r="K22" s="70">
        <f>K11+K12+K13+K14+K15+K16+K17+K18+K19+K20+K21</f>
        <v>158226.32</v>
      </c>
      <c r="L22" s="69">
        <f>L11+L12+L13+L14+L15+L16+L17+L18+L19+L20+L21</f>
        <v>9026.380000000001</v>
      </c>
    </row>
    <row r="23" spans="1:12" ht="42.75" customHeight="1">
      <c r="A23" s="25"/>
      <c r="B23" s="10" t="s">
        <v>32</v>
      </c>
      <c r="C23" s="11">
        <f>C22/C7/12</f>
        <v>1383.5533974358975</v>
      </c>
      <c r="D23" s="11">
        <f>D22/D7/12</f>
        <v>216.88722789115647</v>
      </c>
      <c r="E23" s="11" t="s">
        <v>29</v>
      </c>
      <c r="F23" s="11" t="s">
        <v>29</v>
      </c>
      <c r="G23" s="11" t="s">
        <v>29</v>
      </c>
      <c r="H23" s="32" t="s">
        <v>29</v>
      </c>
      <c r="I23" s="32" t="s">
        <v>29</v>
      </c>
      <c r="J23" s="32" t="s">
        <v>29</v>
      </c>
      <c r="K23" s="32" t="s">
        <v>29</v>
      </c>
      <c r="L23" s="71">
        <f>L22/L8</f>
        <v>752.19833333333338</v>
      </c>
    </row>
    <row r="24" spans="1:12" ht="47.25" customHeight="1" thickBot="1">
      <c r="A24" s="27"/>
      <c r="B24" s="28" t="s">
        <v>33</v>
      </c>
      <c r="C24" s="29" t="s">
        <v>29</v>
      </c>
      <c r="D24" s="29" t="s">
        <v>29</v>
      </c>
      <c r="E24" s="29">
        <f>E22/E9</f>
        <v>11.246160550458713</v>
      </c>
      <c r="F24" s="72">
        <f>F22/F9</f>
        <v>23.201658163265307</v>
      </c>
      <c r="G24" s="29">
        <f>G22/G9</f>
        <v>23.145073380566803</v>
      </c>
      <c r="H24" s="33">
        <f>H22/H9</f>
        <v>12.707803780378038</v>
      </c>
      <c r="I24" s="33">
        <f t="shared" ref="I24:J24" si="1">I22/I9</f>
        <v>12.203010801080108</v>
      </c>
      <c r="J24" s="33">
        <f t="shared" si="1"/>
        <v>10.437042801556419</v>
      </c>
      <c r="K24" s="33">
        <f>K22/K9</f>
        <v>12.09172901302969</v>
      </c>
      <c r="L24" s="11" t="s">
        <v>29</v>
      </c>
    </row>
    <row r="26" spans="1:12">
      <c r="F26" s="73"/>
    </row>
    <row r="28" spans="1:12">
      <c r="H28" s="74"/>
    </row>
  </sheetData>
  <mergeCells count="2">
    <mergeCell ref="D4:F4"/>
    <mergeCell ref="G4:H4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A7" sqref="A7"/>
    </sheetView>
  </sheetViews>
  <sheetFormatPr defaultRowHeight="13.2"/>
  <cols>
    <col min="1" max="1" width="2.5546875" bestFit="1" customWidth="1"/>
    <col min="2" max="2" width="65.6640625" customWidth="1"/>
    <col min="3" max="3" width="13.33203125" customWidth="1"/>
    <col min="4" max="11" width="15" customWidth="1"/>
    <col min="12" max="12" width="15.44140625" customWidth="1"/>
  </cols>
  <sheetData>
    <row r="1" spans="1:12" ht="27.75" customHeight="1">
      <c r="B1" s="15" t="s">
        <v>61</v>
      </c>
    </row>
    <row r="2" spans="1:12" ht="20.25" customHeight="1">
      <c r="B2" s="14" t="s">
        <v>43</v>
      </c>
    </row>
    <row r="3" spans="1:12" ht="20.25" customHeight="1" thickBot="1">
      <c r="B3" s="14" t="s">
        <v>44</v>
      </c>
    </row>
    <row r="4" spans="1:12" ht="51" customHeight="1">
      <c r="B4" s="41" t="s">
        <v>25</v>
      </c>
      <c r="C4" s="42" t="s">
        <v>24</v>
      </c>
      <c r="D4" s="78" t="s">
        <v>37</v>
      </c>
      <c r="E4" s="79"/>
      <c r="F4" s="80"/>
      <c r="G4" s="78" t="s">
        <v>38</v>
      </c>
      <c r="H4" s="80"/>
      <c r="I4" s="59" t="s">
        <v>62</v>
      </c>
      <c r="J4" s="59" t="s">
        <v>63</v>
      </c>
      <c r="K4" s="42" t="s">
        <v>40</v>
      </c>
      <c r="L4" s="43" t="s">
        <v>51</v>
      </c>
    </row>
    <row r="5" spans="1:12" ht="51.75" customHeight="1">
      <c r="B5" s="44" t="s">
        <v>26</v>
      </c>
      <c r="C5" s="34" t="s">
        <v>34</v>
      </c>
      <c r="D5" s="34" t="s">
        <v>31</v>
      </c>
      <c r="E5" s="34" t="s">
        <v>47</v>
      </c>
      <c r="F5" s="34" t="s">
        <v>64</v>
      </c>
      <c r="G5" s="34" t="s">
        <v>65</v>
      </c>
      <c r="H5" s="34" t="s">
        <v>47</v>
      </c>
      <c r="I5" s="34" t="s">
        <v>47</v>
      </c>
      <c r="J5" s="34" t="s">
        <v>47</v>
      </c>
      <c r="K5" s="34" t="s">
        <v>41</v>
      </c>
      <c r="L5" s="51" t="s">
        <v>59</v>
      </c>
    </row>
    <row r="6" spans="1:12" ht="22.2" customHeight="1">
      <c r="B6" s="44"/>
      <c r="C6" s="34" t="s">
        <v>58</v>
      </c>
      <c r="D6" s="34" t="s">
        <v>52</v>
      </c>
      <c r="E6" s="34" t="s">
        <v>53</v>
      </c>
      <c r="F6" s="34" t="s">
        <v>54</v>
      </c>
      <c r="G6" s="34" t="s">
        <v>55</v>
      </c>
      <c r="H6" s="34" t="s">
        <v>53</v>
      </c>
      <c r="I6" s="34" t="s">
        <v>53</v>
      </c>
      <c r="J6" s="34" t="s">
        <v>53</v>
      </c>
      <c r="K6" s="34" t="s">
        <v>57</v>
      </c>
      <c r="L6" s="51" t="s">
        <v>56</v>
      </c>
    </row>
    <row r="7" spans="1:12" ht="30" customHeight="1">
      <c r="B7" s="45" t="s">
        <v>27</v>
      </c>
      <c r="C7" s="7">
        <v>39</v>
      </c>
      <c r="D7" s="7">
        <v>35</v>
      </c>
      <c r="E7" s="7" t="s">
        <v>29</v>
      </c>
      <c r="F7" s="7" t="s">
        <v>29</v>
      </c>
      <c r="G7" s="7" t="s">
        <v>29</v>
      </c>
      <c r="H7" s="7" t="s">
        <v>29</v>
      </c>
      <c r="I7" s="7"/>
      <c r="J7" s="7"/>
      <c r="K7" s="7" t="s">
        <v>29</v>
      </c>
      <c r="L7" s="46" t="s">
        <v>29</v>
      </c>
    </row>
    <row r="8" spans="1:12" ht="30" customHeight="1">
      <c r="B8" s="45" t="s">
        <v>46</v>
      </c>
      <c r="C8" s="7">
        <v>12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6</v>
      </c>
      <c r="K8" s="7">
        <v>12</v>
      </c>
      <c r="L8" s="46">
        <v>12</v>
      </c>
    </row>
    <row r="9" spans="1:12" ht="30" customHeight="1">
      <c r="B9" s="45" t="s">
        <v>28</v>
      </c>
      <c r="C9" s="7" t="s">
        <v>29</v>
      </c>
      <c r="D9" s="53" t="s">
        <v>29</v>
      </c>
      <c r="E9" s="53">
        <v>7000</v>
      </c>
      <c r="F9" s="53">
        <v>792</v>
      </c>
      <c r="G9" s="8">
        <v>5280</v>
      </c>
      <c r="H9" s="8">
        <v>2680</v>
      </c>
      <c r="I9" s="8">
        <v>3320</v>
      </c>
      <c r="J9" s="8">
        <v>1320</v>
      </c>
      <c r="K9" s="8">
        <v>7205.5</v>
      </c>
      <c r="L9" s="46" t="s">
        <v>29</v>
      </c>
    </row>
    <row r="10" spans="1:12">
      <c r="A10" s="36"/>
      <c r="B10" s="47" t="s">
        <v>0</v>
      </c>
      <c r="C10" s="17"/>
      <c r="D10" s="54"/>
      <c r="E10" s="54"/>
      <c r="F10" s="54"/>
      <c r="G10" s="17"/>
      <c r="H10" s="17"/>
      <c r="I10" s="17"/>
      <c r="J10" s="17"/>
      <c r="K10" s="17"/>
      <c r="L10" s="52"/>
    </row>
    <row r="11" spans="1:12" ht="22.8">
      <c r="A11" s="36" t="s">
        <v>1</v>
      </c>
      <c r="B11" s="48" t="s">
        <v>2</v>
      </c>
      <c r="C11" s="18">
        <v>258881.71</v>
      </c>
      <c r="D11" s="55">
        <v>50664.06</v>
      </c>
      <c r="E11" s="55">
        <v>35849.42</v>
      </c>
      <c r="F11" s="55">
        <v>3840</v>
      </c>
      <c r="G11" s="18">
        <v>33096.61</v>
      </c>
      <c r="H11" s="18">
        <v>23342.240000000002</v>
      </c>
      <c r="I11" s="18">
        <v>22250.95</v>
      </c>
      <c r="J11" s="18">
        <v>8653.69</v>
      </c>
      <c r="K11" s="18">
        <v>50972.41</v>
      </c>
      <c r="L11" s="57">
        <v>4123.34</v>
      </c>
    </row>
    <row r="12" spans="1:12" ht="34.200000000000003">
      <c r="A12" s="36" t="s">
        <v>3</v>
      </c>
      <c r="B12" s="48" t="s">
        <v>4</v>
      </c>
      <c r="C12" s="18">
        <v>89339.7</v>
      </c>
      <c r="D12" s="55">
        <v>16863.46</v>
      </c>
      <c r="E12" s="55">
        <v>12342.67</v>
      </c>
      <c r="F12" s="55">
        <v>1351.6</v>
      </c>
      <c r="G12" s="18">
        <v>11648.91</v>
      </c>
      <c r="H12" s="18">
        <v>7489.09</v>
      </c>
      <c r="I12" s="18">
        <v>7744.16</v>
      </c>
      <c r="J12" s="18">
        <v>2702.28</v>
      </c>
      <c r="K12" s="18">
        <v>16276.26</v>
      </c>
      <c r="L12" s="57">
        <v>1084.77</v>
      </c>
    </row>
    <row r="13" spans="1:12" ht="24" customHeight="1">
      <c r="A13" s="36" t="s">
        <v>5</v>
      </c>
      <c r="B13" s="48" t="s">
        <v>6</v>
      </c>
      <c r="C13" s="18">
        <v>224.3</v>
      </c>
      <c r="D13" s="55">
        <v>794.05</v>
      </c>
      <c r="E13" s="55">
        <v>202</v>
      </c>
      <c r="F13" s="55">
        <v>0</v>
      </c>
      <c r="G13" s="18">
        <v>217.85</v>
      </c>
      <c r="H13" s="18">
        <v>268.3</v>
      </c>
      <c r="I13" s="18">
        <v>324.82</v>
      </c>
      <c r="J13" s="18">
        <v>142.1</v>
      </c>
      <c r="K13" s="18">
        <v>182</v>
      </c>
      <c r="L13" s="57">
        <v>0</v>
      </c>
    </row>
    <row r="14" spans="1:12" ht="24" customHeight="1">
      <c r="A14" s="36" t="s">
        <v>7</v>
      </c>
      <c r="B14" s="48" t="s">
        <v>8</v>
      </c>
      <c r="C14" s="18">
        <v>22558.33</v>
      </c>
      <c r="D14" s="55">
        <v>5733.78</v>
      </c>
      <c r="E14" s="55">
        <v>2203.91</v>
      </c>
      <c r="F14" s="55">
        <v>64.760000000000005</v>
      </c>
      <c r="G14" s="18">
        <v>0</v>
      </c>
      <c r="H14" s="18">
        <v>4408.93</v>
      </c>
      <c r="I14" s="18">
        <v>2699.5</v>
      </c>
      <c r="J14" s="18">
        <v>660</v>
      </c>
      <c r="K14" s="18">
        <v>558.66999999999996</v>
      </c>
      <c r="L14" s="57">
        <v>32.6</v>
      </c>
    </row>
    <row r="15" spans="1:12" ht="24" customHeight="1">
      <c r="A15" s="36" t="s">
        <v>9</v>
      </c>
      <c r="B15" s="48" t="s">
        <v>10</v>
      </c>
      <c r="C15" s="18">
        <v>74460.7</v>
      </c>
      <c r="D15" s="55">
        <v>10804.2</v>
      </c>
      <c r="E15" s="55">
        <v>13621.48</v>
      </c>
      <c r="F15" s="55">
        <v>714.49</v>
      </c>
      <c r="G15" s="18">
        <v>4414.18</v>
      </c>
      <c r="H15" s="18">
        <v>1507.02</v>
      </c>
      <c r="I15" s="18">
        <v>3454.82</v>
      </c>
      <c r="J15" s="18">
        <v>452.52</v>
      </c>
      <c r="K15" s="18">
        <v>4274.46</v>
      </c>
      <c r="L15" s="57">
        <v>1610.76</v>
      </c>
    </row>
    <row r="16" spans="1:12" ht="24" customHeight="1">
      <c r="A16" s="36" t="s">
        <v>11</v>
      </c>
      <c r="B16" s="48" t="s">
        <v>12</v>
      </c>
      <c r="C16" s="18">
        <v>1299</v>
      </c>
      <c r="D16" s="55">
        <v>140</v>
      </c>
      <c r="E16" s="55">
        <v>570.01</v>
      </c>
      <c r="F16" s="55">
        <v>0</v>
      </c>
      <c r="G16" s="18">
        <v>0</v>
      </c>
      <c r="H16" s="18">
        <v>199.36</v>
      </c>
      <c r="I16" s="18">
        <v>0</v>
      </c>
      <c r="J16" s="18">
        <v>0</v>
      </c>
      <c r="K16" s="18">
        <v>1164.77</v>
      </c>
      <c r="L16" s="57">
        <v>0</v>
      </c>
    </row>
    <row r="17" spans="1:13" ht="24">
      <c r="A17" s="36" t="s">
        <v>13</v>
      </c>
      <c r="B17" s="48" t="s">
        <v>14</v>
      </c>
      <c r="C17" s="18">
        <v>2354.14</v>
      </c>
      <c r="D17" s="55">
        <v>0</v>
      </c>
      <c r="E17" s="55">
        <v>0</v>
      </c>
      <c r="F17" s="55">
        <v>0</v>
      </c>
      <c r="G17" s="18">
        <v>128</v>
      </c>
      <c r="H17" s="18">
        <v>0</v>
      </c>
      <c r="I17" s="18">
        <v>365.76</v>
      </c>
      <c r="J17" s="18">
        <v>2.08</v>
      </c>
      <c r="K17" s="18">
        <v>0</v>
      </c>
      <c r="L17" s="57">
        <v>0</v>
      </c>
    </row>
    <row r="18" spans="1:13" ht="48">
      <c r="A18" s="36" t="s">
        <v>15</v>
      </c>
      <c r="B18" s="48" t="s">
        <v>16</v>
      </c>
      <c r="C18" s="18">
        <v>0</v>
      </c>
      <c r="D18" s="55">
        <v>193.86</v>
      </c>
      <c r="E18" s="55">
        <v>15158.62</v>
      </c>
      <c r="F18" s="55">
        <v>0</v>
      </c>
      <c r="G18" s="18">
        <v>205.79</v>
      </c>
      <c r="H18" s="18">
        <v>0</v>
      </c>
      <c r="I18" s="18">
        <v>0</v>
      </c>
      <c r="J18" s="18">
        <v>0.96</v>
      </c>
      <c r="K18" s="18">
        <v>0</v>
      </c>
      <c r="L18" s="57">
        <v>0</v>
      </c>
    </row>
    <row r="19" spans="1:13" ht="22.5" customHeight="1">
      <c r="A19" s="36" t="s">
        <v>17</v>
      </c>
      <c r="B19" s="48" t="s">
        <v>18</v>
      </c>
      <c r="C19" s="18">
        <v>58732.1</v>
      </c>
      <c r="D19" s="55">
        <v>13916.15</v>
      </c>
      <c r="E19" s="55">
        <v>11080.24</v>
      </c>
      <c r="F19" s="55">
        <v>1935.56</v>
      </c>
      <c r="G19" s="18">
        <v>4936.3</v>
      </c>
      <c r="H19" s="18">
        <v>3305.33</v>
      </c>
      <c r="I19" s="18">
        <v>3959.92</v>
      </c>
      <c r="J19" s="18">
        <v>1366.66</v>
      </c>
      <c r="K19" s="18">
        <v>8762.82</v>
      </c>
      <c r="L19" s="57">
        <v>97.56</v>
      </c>
    </row>
    <row r="20" spans="1:13" ht="22.8">
      <c r="A20" s="36" t="s">
        <v>19</v>
      </c>
      <c r="B20" s="48" t="s">
        <v>20</v>
      </c>
      <c r="C20" s="18">
        <v>554.98</v>
      </c>
      <c r="D20" s="55">
        <v>283.86</v>
      </c>
      <c r="E20" s="55">
        <v>752.24</v>
      </c>
      <c r="F20" s="55">
        <v>51.62</v>
      </c>
      <c r="G20" s="18">
        <v>1325.86</v>
      </c>
      <c r="H20" s="18">
        <v>712.22</v>
      </c>
      <c r="I20" s="18">
        <v>0</v>
      </c>
      <c r="J20" s="18">
        <v>0</v>
      </c>
      <c r="K20" s="18">
        <v>2683.3</v>
      </c>
      <c r="L20" s="57">
        <v>0</v>
      </c>
    </row>
    <row r="21" spans="1:13" ht="24.75" customHeight="1" thickBot="1">
      <c r="A21" s="37" t="s">
        <v>21</v>
      </c>
      <c r="B21" s="49" t="s">
        <v>22</v>
      </c>
      <c r="C21" s="50">
        <v>40118.160000000003</v>
      </c>
      <c r="D21" s="56">
        <v>0</v>
      </c>
      <c r="E21" s="56">
        <v>0</v>
      </c>
      <c r="F21" s="56">
        <v>0</v>
      </c>
      <c r="G21" s="50">
        <v>0</v>
      </c>
      <c r="H21" s="50">
        <v>0</v>
      </c>
      <c r="I21" s="50">
        <v>0</v>
      </c>
      <c r="J21" s="50">
        <v>0</v>
      </c>
      <c r="K21" s="50">
        <v>4899.75</v>
      </c>
      <c r="L21" s="58">
        <v>53.47</v>
      </c>
    </row>
    <row r="22" spans="1:13" ht="36" customHeight="1">
      <c r="A22" s="21"/>
      <c r="B22" s="38" t="s">
        <v>23</v>
      </c>
      <c r="C22" s="39">
        <f>C11+C12+C13+C14+C15+C16+C17+C18+C19+C20+C21</f>
        <v>548523.12</v>
      </c>
      <c r="D22" s="39">
        <f>D11+D12+D13+D14+D15+D16+D17+D18+D19+D20+D21</f>
        <v>99393.419999999984</v>
      </c>
      <c r="E22" s="39">
        <f>SUM(E11:E21)</f>
        <v>91780.590000000011</v>
      </c>
      <c r="F22" s="39">
        <f>SUM(F11:F21)</f>
        <v>7958.03</v>
      </c>
      <c r="G22" s="39">
        <f>G11+G12+G13+G14+G15+G16+G17+G18+G19+G20+G21</f>
        <v>55973.500000000007</v>
      </c>
      <c r="H22" s="40">
        <f>SUM(H11:H21)</f>
        <v>41232.49</v>
      </c>
      <c r="I22" s="40">
        <f t="shared" ref="I22:J22" si="0">SUM(I11:I21)</f>
        <v>40799.93</v>
      </c>
      <c r="J22" s="40">
        <f t="shared" si="0"/>
        <v>13980.29</v>
      </c>
      <c r="K22" s="35">
        <f>K11+K12+K13+K14+K15+K16+K17+K18+K19+K20+K21</f>
        <v>89774.440000000017</v>
      </c>
      <c r="L22" s="35">
        <f>L11+L12+L13+L14+L15+L16+L17+L18+L19+L20+L21</f>
        <v>7002.5000000000018</v>
      </c>
    </row>
    <row r="23" spans="1:13" ht="36" customHeight="1">
      <c r="A23" s="25"/>
      <c r="B23" s="10" t="s">
        <v>32</v>
      </c>
      <c r="C23" s="11">
        <f>C22/C7/12</f>
        <v>1172.0579487179486</v>
      </c>
      <c r="D23" s="11">
        <f>D22/D7/12</f>
        <v>236.65099999999995</v>
      </c>
      <c r="E23" s="11" t="s">
        <v>29</v>
      </c>
      <c r="F23" s="11" t="s">
        <v>29</v>
      </c>
      <c r="G23" s="11" t="s">
        <v>29</v>
      </c>
      <c r="H23" s="32" t="s">
        <v>29</v>
      </c>
      <c r="I23" s="32" t="s">
        <v>29</v>
      </c>
      <c r="J23" s="32" t="s">
        <v>29</v>
      </c>
      <c r="K23" s="26" t="s">
        <v>29</v>
      </c>
      <c r="L23" s="26">
        <f>L22/L8</f>
        <v>583.54166666666686</v>
      </c>
    </row>
    <row r="24" spans="1:13" ht="36" customHeight="1" thickBot="1">
      <c r="A24" s="27"/>
      <c r="B24" s="28" t="s">
        <v>33</v>
      </c>
      <c r="C24" s="29" t="s">
        <v>29</v>
      </c>
      <c r="D24" s="29" t="s">
        <v>29</v>
      </c>
      <c r="E24" s="29">
        <f>E22/E9</f>
        <v>13.111512857142859</v>
      </c>
      <c r="F24" s="29">
        <f>F22/F9</f>
        <v>10.048017676767676</v>
      </c>
      <c r="G24" s="29">
        <f>G22/G9</f>
        <v>10.601041666666669</v>
      </c>
      <c r="H24" s="33">
        <f>H22/H9</f>
        <v>15.385257462686566</v>
      </c>
      <c r="I24" s="33">
        <f t="shared" ref="I24:J24" si="1">I22/I9</f>
        <v>12.289135542168674</v>
      </c>
      <c r="J24" s="33">
        <f t="shared" si="1"/>
        <v>10.591128787878789</v>
      </c>
      <c r="K24" s="30">
        <f>K22/K9</f>
        <v>12.459154812296164</v>
      </c>
      <c r="L24" s="30" t="s">
        <v>29</v>
      </c>
      <c r="M24" s="6"/>
    </row>
  </sheetData>
  <mergeCells count="2">
    <mergeCell ref="D4:F4"/>
    <mergeCell ref="G4:H4"/>
  </mergeCells>
  <pageMargins left="0.7" right="0.7" top="0.75" bottom="0.75" header="0.3" footer="0.3"/>
  <pageSetup paperSize="9" scale="71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B1" sqref="B1"/>
    </sheetView>
  </sheetViews>
  <sheetFormatPr defaultRowHeight="13.2"/>
  <cols>
    <col min="1" max="1" width="2.5546875" bestFit="1" customWidth="1"/>
    <col min="2" max="2" width="65.6640625" customWidth="1"/>
    <col min="3" max="3" width="13.33203125" customWidth="1"/>
    <col min="4" max="9" width="15" customWidth="1"/>
    <col min="10" max="10" width="15.44140625" customWidth="1"/>
  </cols>
  <sheetData>
    <row r="1" spans="1:10" ht="27.75" customHeight="1">
      <c r="B1" s="15" t="s">
        <v>60</v>
      </c>
    </row>
    <row r="2" spans="1:10" ht="20.25" customHeight="1">
      <c r="B2" s="14" t="s">
        <v>43</v>
      </c>
    </row>
    <row r="3" spans="1:10" ht="20.25" customHeight="1" thickBot="1">
      <c r="B3" s="14" t="s">
        <v>44</v>
      </c>
    </row>
    <row r="4" spans="1:10" ht="51" customHeight="1">
      <c r="B4" s="41" t="s">
        <v>25</v>
      </c>
      <c r="C4" s="42" t="s">
        <v>24</v>
      </c>
      <c r="D4" s="78" t="s">
        <v>37</v>
      </c>
      <c r="E4" s="79"/>
      <c r="F4" s="80"/>
      <c r="G4" s="78" t="s">
        <v>38</v>
      </c>
      <c r="H4" s="80"/>
      <c r="I4" s="42" t="s">
        <v>40</v>
      </c>
      <c r="J4" s="43" t="s">
        <v>51</v>
      </c>
    </row>
    <row r="5" spans="1:10" ht="51.75" customHeight="1">
      <c r="B5" s="44" t="s">
        <v>26</v>
      </c>
      <c r="C5" s="34" t="s">
        <v>34</v>
      </c>
      <c r="D5" s="34" t="s">
        <v>31</v>
      </c>
      <c r="E5" s="34" t="s">
        <v>47</v>
      </c>
      <c r="F5" s="34" t="s">
        <v>48</v>
      </c>
      <c r="G5" s="34" t="s">
        <v>39</v>
      </c>
      <c r="H5" s="34" t="s">
        <v>47</v>
      </c>
      <c r="I5" s="34" t="s">
        <v>41</v>
      </c>
      <c r="J5" s="51" t="s">
        <v>59</v>
      </c>
    </row>
    <row r="6" spans="1:10" ht="22.2" customHeight="1">
      <c r="B6" s="44"/>
      <c r="C6" s="34" t="s">
        <v>58</v>
      </c>
      <c r="D6" s="34" t="s">
        <v>52</v>
      </c>
      <c r="E6" s="34" t="s">
        <v>53</v>
      </c>
      <c r="F6" s="34" t="s">
        <v>54</v>
      </c>
      <c r="G6" s="34" t="s">
        <v>55</v>
      </c>
      <c r="H6" s="34" t="s">
        <v>53</v>
      </c>
      <c r="I6" s="34" t="s">
        <v>57</v>
      </c>
      <c r="J6" s="51" t="s">
        <v>56</v>
      </c>
    </row>
    <row r="7" spans="1:10" ht="30" customHeight="1">
      <c r="B7" s="45" t="s">
        <v>27</v>
      </c>
      <c r="C7" s="7">
        <v>39</v>
      </c>
      <c r="D7" s="7">
        <v>35</v>
      </c>
      <c r="E7" s="7" t="s">
        <v>29</v>
      </c>
      <c r="F7" s="7" t="s">
        <v>29</v>
      </c>
      <c r="G7" s="7" t="s">
        <v>29</v>
      </c>
      <c r="H7" s="7" t="s">
        <v>29</v>
      </c>
      <c r="I7" s="7" t="s">
        <v>29</v>
      </c>
      <c r="J7" s="46" t="s">
        <v>29</v>
      </c>
    </row>
    <row r="8" spans="1:10" ht="30" customHeight="1">
      <c r="B8" s="45" t="s">
        <v>46</v>
      </c>
      <c r="C8" s="7">
        <v>12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46">
        <v>12</v>
      </c>
    </row>
    <row r="9" spans="1:10" ht="30" customHeight="1">
      <c r="B9" s="45" t="s">
        <v>28</v>
      </c>
      <c r="C9" s="7" t="s">
        <v>29</v>
      </c>
      <c r="D9" s="53" t="s">
        <v>29</v>
      </c>
      <c r="E9" s="53">
        <v>7680</v>
      </c>
      <c r="F9" s="53">
        <v>1074</v>
      </c>
      <c r="G9" s="8">
        <v>5760</v>
      </c>
      <c r="H9" s="8">
        <v>3840</v>
      </c>
      <c r="I9" s="8">
        <v>9424.5</v>
      </c>
      <c r="J9" s="46" t="s">
        <v>29</v>
      </c>
    </row>
    <row r="10" spans="1:10">
      <c r="A10" s="36"/>
      <c r="B10" s="47" t="s">
        <v>0</v>
      </c>
      <c r="C10" s="17"/>
      <c r="D10" s="54"/>
      <c r="E10" s="54"/>
      <c r="F10" s="54"/>
      <c r="G10" s="17"/>
      <c r="H10" s="17"/>
      <c r="I10" s="17"/>
      <c r="J10" s="52"/>
    </row>
    <row r="11" spans="1:10" ht="22.8">
      <c r="A11" s="36" t="s">
        <v>1</v>
      </c>
      <c r="B11" s="48" t="s">
        <v>2</v>
      </c>
      <c r="C11" s="18">
        <v>250441.36</v>
      </c>
      <c r="D11" s="55">
        <v>48096.13</v>
      </c>
      <c r="E11" s="55">
        <v>51453.95</v>
      </c>
      <c r="F11" s="55">
        <v>3744</v>
      </c>
      <c r="G11" s="18">
        <v>33466.089999999997</v>
      </c>
      <c r="H11" s="18">
        <v>28206.560000000001</v>
      </c>
      <c r="I11" s="18">
        <v>53509.88</v>
      </c>
      <c r="J11" s="57">
        <v>3036.74</v>
      </c>
    </row>
    <row r="12" spans="1:10" ht="34.200000000000003">
      <c r="A12" s="36" t="s">
        <v>3</v>
      </c>
      <c r="B12" s="48" t="s">
        <v>4</v>
      </c>
      <c r="C12" s="18">
        <v>81494.759999999995</v>
      </c>
      <c r="D12" s="55">
        <v>17313.669999999998</v>
      </c>
      <c r="E12" s="55">
        <v>17415.46</v>
      </c>
      <c r="F12" s="55">
        <v>1317.81</v>
      </c>
      <c r="G12" s="18">
        <v>11778.77</v>
      </c>
      <c r="H12" s="18">
        <v>9208.26</v>
      </c>
      <c r="I12" s="18">
        <v>17701.8</v>
      </c>
      <c r="J12" s="57">
        <v>1189.24</v>
      </c>
    </row>
    <row r="13" spans="1:10" ht="24" customHeight="1">
      <c r="A13" s="36" t="s">
        <v>5</v>
      </c>
      <c r="B13" s="48" t="s">
        <v>6</v>
      </c>
      <c r="C13" s="18">
        <v>211.7</v>
      </c>
      <c r="D13" s="55">
        <v>25.9</v>
      </c>
      <c r="E13" s="55">
        <v>0</v>
      </c>
      <c r="F13" s="55">
        <v>0</v>
      </c>
      <c r="G13" s="18">
        <v>168.5</v>
      </c>
      <c r="H13" s="18">
        <v>102</v>
      </c>
      <c r="I13" s="18">
        <v>18.45</v>
      </c>
      <c r="J13" s="57">
        <v>0</v>
      </c>
    </row>
    <row r="14" spans="1:10" ht="24" customHeight="1">
      <c r="A14" s="36" t="s">
        <v>7</v>
      </c>
      <c r="B14" s="48" t="s">
        <v>8</v>
      </c>
      <c r="C14" s="18">
        <v>20583.52</v>
      </c>
      <c r="D14" s="55">
        <v>5143.62</v>
      </c>
      <c r="E14" s="55">
        <v>1936.23</v>
      </c>
      <c r="F14" s="55">
        <v>342.21</v>
      </c>
      <c r="G14" s="18">
        <v>2404.4699999999998</v>
      </c>
      <c r="H14" s="18">
        <v>1771.73</v>
      </c>
      <c r="I14" s="18">
        <v>819.1</v>
      </c>
      <c r="J14" s="57">
        <v>0</v>
      </c>
    </row>
    <row r="15" spans="1:10" ht="24" customHeight="1">
      <c r="A15" s="36" t="s">
        <v>9</v>
      </c>
      <c r="B15" s="48" t="s">
        <v>10</v>
      </c>
      <c r="C15" s="18">
        <v>54444.95</v>
      </c>
      <c r="D15" s="55">
        <v>10558.02</v>
      </c>
      <c r="E15" s="55">
        <v>5220.1099999999997</v>
      </c>
      <c r="F15" s="55">
        <v>266.06</v>
      </c>
      <c r="G15" s="18">
        <v>2781.76</v>
      </c>
      <c r="H15" s="18">
        <v>1805.86</v>
      </c>
      <c r="I15" s="18">
        <v>1646.38</v>
      </c>
      <c r="J15" s="57">
        <v>420</v>
      </c>
    </row>
    <row r="16" spans="1:10" ht="24" customHeight="1">
      <c r="A16" s="36" t="s">
        <v>11</v>
      </c>
      <c r="B16" s="48" t="s">
        <v>12</v>
      </c>
      <c r="C16" s="18">
        <v>927.04</v>
      </c>
      <c r="D16" s="55">
        <v>204.76</v>
      </c>
      <c r="E16" s="55">
        <v>80</v>
      </c>
      <c r="F16" s="55">
        <v>0</v>
      </c>
      <c r="G16" s="18">
        <v>0</v>
      </c>
      <c r="H16" s="18">
        <v>0</v>
      </c>
      <c r="I16" s="18">
        <v>0</v>
      </c>
      <c r="J16" s="57">
        <v>0</v>
      </c>
    </row>
    <row r="17" spans="1:11" ht="24">
      <c r="A17" s="36" t="s">
        <v>13</v>
      </c>
      <c r="B17" s="48" t="s">
        <v>14</v>
      </c>
      <c r="C17" s="18">
        <v>1520.5</v>
      </c>
      <c r="D17" s="55">
        <v>2000</v>
      </c>
      <c r="E17" s="55">
        <v>657</v>
      </c>
      <c r="F17" s="55">
        <v>0</v>
      </c>
      <c r="G17" s="18">
        <v>1315.56</v>
      </c>
      <c r="H17" s="18">
        <v>0</v>
      </c>
      <c r="I17" s="18">
        <v>761.34</v>
      </c>
      <c r="J17" s="57">
        <v>0</v>
      </c>
    </row>
    <row r="18" spans="1:11" ht="48">
      <c r="A18" s="36" t="s">
        <v>15</v>
      </c>
      <c r="B18" s="48" t="s">
        <v>16</v>
      </c>
      <c r="C18" s="18">
        <v>0</v>
      </c>
      <c r="D18" s="55">
        <v>12</v>
      </c>
      <c r="E18" s="55">
        <v>0</v>
      </c>
      <c r="F18" s="55">
        <v>0</v>
      </c>
      <c r="G18" s="18">
        <v>0</v>
      </c>
      <c r="H18" s="18">
        <v>0</v>
      </c>
      <c r="I18" s="18">
        <v>0</v>
      </c>
      <c r="J18" s="57">
        <v>0</v>
      </c>
    </row>
    <row r="19" spans="1:11" ht="22.5" customHeight="1">
      <c r="A19" s="36" t="s">
        <v>17</v>
      </c>
      <c r="B19" s="48" t="s">
        <v>18</v>
      </c>
      <c r="C19" s="18">
        <v>42693.36</v>
      </c>
      <c r="D19" s="55">
        <v>9931.89</v>
      </c>
      <c r="E19" s="55">
        <v>10749.28</v>
      </c>
      <c r="F19" s="55">
        <v>2488.14</v>
      </c>
      <c r="G19" s="18">
        <v>5065.2</v>
      </c>
      <c r="H19" s="18">
        <v>4141.78</v>
      </c>
      <c r="I19" s="18">
        <v>11499.68</v>
      </c>
      <c r="J19" s="57">
        <v>96.96</v>
      </c>
    </row>
    <row r="20" spans="1:11" ht="22.8">
      <c r="A20" s="36" t="s">
        <v>19</v>
      </c>
      <c r="B20" s="48" t="s">
        <v>20</v>
      </c>
      <c r="C20" s="18">
        <v>1051.97</v>
      </c>
      <c r="D20" s="55">
        <v>0</v>
      </c>
      <c r="E20" s="55">
        <v>273.38</v>
      </c>
      <c r="F20" s="55">
        <v>52.49</v>
      </c>
      <c r="G20" s="18">
        <v>150.72</v>
      </c>
      <c r="H20" s="18">
        <v>140.46</v>
      </c>
      <c r="I20" s="18">
        <v>2076.13</v>
      </c>
      <c r="J20" s="57">
        <v>0</v>
      </c>
    </row>
    <row r="21" spans="1:11" ht="24.75" customHeight="1" thickBot="1">
      <c r="A21" s="37" t="s">
        <v>21</v>
      </c>
      <c r="B21" s="49" t="s">
        <v>22</v>
      </c>
      <c r="C21" s="50">
        <v>40697.440000000002</v>
      </c>
      <c r="D21" s="56">
        <v>0</v>
      </c>
      <c r="E21" s="56">
        <v>0</v>
      </c>
      <c r="F21" s="56">
        <v>0</v>
      </c>
      <c r="G21" s="50">
        <v>0</v>
      </c>
      <c r="H21" s="50">
        <v>0</v>
      </c>
      <c r="I21" s="50">
        <v>3141.41</v>
      </c>
      <c r="J21" s="58">
        <v>0</v>
      </c>
    </row>
    <row r="22" spans="1:11" ht="36" customHeight="1">
      <c r="A22" s="21"/>
      <c r="B22" s="38" t="s">
        <v>23</v>
      </c>
      <c r="C22" s="39">
        <f>C11+C12+C13+C14+C15+C16+C17+C18+C19+C20+C21</f>
        <v>494066.6</v>
      </c>
      <c r="D22" s="39">
        <f>D11+D12+D13+D14+D15+D16+D17+D18+D19+D20+D21</f>
        <v>93285.989999999991</v>
      </c>
      <c r="E22" s="39">
        <f>SUM(E11:E21)</f>
        <v>87785.41</v>
      </c>
      <c r="F22" s="39">
        <f>SUM(F11:F21)</f>
        <v>8210.7099999999991</v>
      </c>
      <c r="G22" s="39">
        <f>G11+G12+G13+G14+G15+G16+G17+G18+G19+G20+G21</f>
        <v>57131.07</v>
      </c>
      <c r="H22" s="40">
        <f>SUM(H11:H21)</f>
        <v>45376.65</v>
      </c>
      <c r="I22" s="35">
        <f>I11+I12+I13+I14+I15+I16+I17+I18+I19+I20+I21</f>
        <v>91174.170000000013</v>
      </c>
      <c r="J22" s="35">
        <f>J11+J12+J13+J14+J15+J16+J17+J18+J19+J20+J21</f>
        <v>4742.9399999999996</v>
      </c>
    </row>
    <row r="23" spans="1:11" ht="36" customHeight="1">
      <c r="A23" s="25"/>
      <c r="B23" s="10" t="s">
        <v>32</v>
      </c>
      <c r="C23" s="11">
        <f>C22/C7/12</f>
        <v>1055.6978632478633</v>
      </c>
      <c r="D23" s="11">
        <f>D22/D7/12</f>
        <v>222.1095</v>
      </c>
      <c r="E23" s="11" t="s">
        <v>29</v>
      </c>
      <c r="F23" s="11" t="s">
        <v>29</v>
      </c>
      <c r="G23" s="11" t="s">
        <v>29</v>
      </c>
      <c r="H23" s="32" t="s">
        <v>29</v>
      </c>
      <c r="I23" s="26" t="s">
        <v>29</v>
      </c>
      <c r="J23" s="26">
        <f>J22/J8</f>
        <v>395.24499999999995</v>
      </c>
    </row>
    <row r="24" spans="1:11" ht="36" customHeight="1" thickBot="1">
      <c r="A24" s="27"/>
      <c r="B24" s="28" t="s">
        <v>33</v>
      </c>
      <c r="C24" s="29" t="s">
        <v>29</v>
      </c>
      <c r="D24" s="29" t="s">
        <v>29</v>
      </c>
      <c r="E24" s="29">
        <f>E22/E9</f>
        <v>11.430391927083333</v>
      </c>
      <c r="F24" s="29">
        <f>F22/F9</f>
        <v>7.6449813780260696</v>
      </c>
      <c r="G24" s="29">
        <f>G22/G9</f>
        <v>9.9185885416666668</v>
      </c>
      <c r="H24" s="33">
        <f>H22/H9</f>
        <v>11.8168359375</v>
      </c>
      <c r="I24" s="30">
        <f>I22/I9</f>
        <v>9.6741652077033287</v>
      </c>
      <c r="J24" s="30" t="s">
        <v>29</v>
      </c>
      <c r="K24" s="6"/>
    </row>
  </sheetData>
  <mergeCells count="2">
    <mergeCell ref="D4:F4"/>
    <mergeCell ref="G4:H4"/>
  </mergeCells>
  <pageMargins left="0.7" right="0.7" top="0.75" bottom="0.75" header="0.3" footer="0.3"/>
  <pageSetup paperSize="9" scale="71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xSplit="2" ySplit="5" topLeftCell="C18" activePane="bottomRight" state="frozenSplit"/>
      <selection activeCell="B5" sqref="B5"/>
      <selection pane="topRight" activeCell="E1" sqref="E1"/>
      <selection pane="bottomLeft" activeCell="A5" sqref="A5"/>
      <selection pane="bottomRight" activeCell="B27" sqref="B27"/>
    </sheetView>
  </sheetViews>
  <sheetFormatPr defaultRowHeight="13.2"/>
  <cols>
    <col min="1" max="1" width="2.5546875" bestFit="1" customWidth="1"/>
    <col min="2" max="2" width="65.6640625" customWidth="1"/>
    <col min="3" max="3" width="13.33203125" customWidth="1"/>
    <col min="4" max="9" width="15" customWidth="1"/>
  </cols>
  <sheetData>
    <row r="1" spans="1:10" ht="27.75" customHeight="1">
      <c r="B1" s="15" t="s">
        <v>50</v>
      </c>
    </row>
    <row r="2" spans="1:10" ht="20.25" customHeight="1">
      <c r="B2" s="14" t="s">
        <v>43</v>
      </c>
    </row>
    <row r="3" spans="1:10" ht="20.25" customHeight="1">
      <c r="B3" s="14" t="s">
        <v>44</v>
      </c>
    </row>
    <row r="4" spans="1:10" ht="51" customHeight="1">
      <c r="B4" s="12" t="s">
        <v>25</v>
      </c>
      <c r="C4" s="9" t="s">
        <v>24</v>
      </c>
      <c r="D4" s="81" t="s">
        <v>37</v>
      </c>
      <c r="E4" s="82"/>
      <c r="F4" s="83"/>
      <c r="G4" s="81" t="s">
        <v>38</v>
      </c>
      <c r="H4" s="83"/>
      <c r="I4" s="9" t="s">
        <v>40</v>
      </c>
      <c r="J4" s="4"/>
    </row>
    <row r="5" spans="1:10" ht="51.75" customHeight="1">
      <c r="B5" s="12" t="s">
        <v>26</v>
      </c>
      <c r="C5" s="9" t="s">
        <v>34</v>
      </c>
      <c r="D5" s="9" t="s">
        <v>31</v>
      </c>
      <c r="E5" s="9" t="s">
        <v>47</v>
      </c>
      <c r="F5" s="9" t="s">
        <v>48</v>
      </c>
      <c r="G5" s="9" t="s">
        <v>39</v>
      </c>
      <c r="H5" s="9" t="s">
        <v>47</v>
      </c>
      <c r="I5" s="9" t="s">
        <v>41</v>
      </c>
      <c r="J5" s="4"/>
    </row>
    <row r="6" spans="1:10" ht="30" customHeight="1">
      <c r="B6" s="13" t="s">
        <v>27</v>
      </c>
      <c r="C6" s="7">
        <v>39</v>
      </c>
      <c r="D6" s="7">
        <v>35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5"/>
    </row>
    <row r="7" spans="1:10" ht="30" customHeight="1">
      <c r="B7" s="13" t="s">
        <v>46</v>
      </c>
      <c r="C7" s="7">
        <v>12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5"/>
    </row>
    <row r="8" spans="1:10" ht="30" customHeight="1">
      <c r="B8" s="13" t="s">
        <v>28</v>
      </c>
      <c r="C8" s="7" t="s">
        <v>29</v>
      </c>
      <c r="D8" s="7" t="s">
        <v>29</v>
      </c>
      <c r="E8" s="7">
        <v>9600</v>
      </c>
      <c r="F8" s="7">
        <v>656</v>
      </c>
      <c r="G8" s="8">
        <v>5760</v>
      </c>
      <c r="H8" s="8">
        <v>3840</v>
      </c>
      <c r="I8" s="8">
        <v>15542</v>
      </c>
      <c r="J8" s="5"/>
    </row>
    <row r="9" spans="1:10">
      <c r="A9" s="1"/>
      <c r="B9" s="16" t="s">
        <v>0</v>
      </c>
      <c r="C9" s="17"/>
      <c r="D9" s="17"/>
      <c r="E9" s="17"/>
      <c r="F9" s="17"/>
      <c r="G9" s="17"/>
      <c r="H9" s="17"/>
      <c r="I9" s="17"/>
    </row>
    <row r="10" spans="1:10" ht="22.8">
      <c r="A10" s="1" t="s">
        <v>1</v>
      </c>
      <c r="B10" s="2" t="s">
        <v>2</v>
      </c>
      <c r="C10" s="18">
        <v>230398.68</v>
      </c>
      <c r="D10" s="18">
        <v>49010.22</v>
      </c>
      <c r="E10" s="18">
        <v>46833.23</v>
      </c>
      <c r="F10" s="18">
        <v>3136.04</v>
      </c>
      <c r="G10" s="18">
        <v>32502.080000000002</v>
      </c>
      <c r="H10" s="18">
        <v>22979.13</v>
      </c>
      <c r="I10" s="18">
        <v>87423.96</v>
      </c>
    </row>
    <row r="11" spans="1:10" ht="34.200000000000003">
      <c r="A11" s="1" t="s">
        <v>3</v>
      </c>
      <c r="B11" s="2" t="s">
        <v>4</v>
      </c>
      <c r="C11" s="18">
        <v>73667.28</v>
      </c>
      <c r="D11" s="18">
        <v>17149.61</v>
      </c>
      <c r="E11" s="18">
        <v>16003.36</v>
      </c>
      <c r="F11" s="18">
        <v>1103.81</v>
      </c>
      <c r="G11" s="18">
        <v>11002.53</v>
      </c>
      <c r="H11" s="18">
        <v>7305.77</v>
      </c>
      <c r="I11" s="18">
        <v>29248.76</v>
      </c>
    </row>
    <row r="12" spans="1:10" ht="24" customHeight="1">
      <c r="A12" s="1" t="s">
        <v>5</v>
      </c>
      <c r="B12" s="2" t="s">
        <v>6</v>
      </c>
      <c r="C12" s="18">
        <v>211.2</v>
      </c>
      <c r="D12" s="18">
        <v>0</v>
      </c>
      <c r="E12" s="18">
        <v>0</v>
      </c>
      <c r="F12" s="18">
        <v>0</v>
      </c>
      <c r="G12" s="18">
        <v>183.83</v>
      </c>
      <c r="H12" s="18">
        <v>0</v>
      </c>
      <c r="I12" s="18">
        <v>30.15</v>
      </c>
    </row>
    <row r="13" spans="1:10" ht="24" customHeight="1">
      <c r="A13" s="1" t="s">
        <v>7</v>
      </c>
      <c r="B13" s="2" t="s">
        <v>8</v>
      </c>
      <c r="C13" s="18">
        <v>24867.14</v>
      </c>
      <c r="D13" s="18">
        <v>4046.73</v>
      </c>
      <c r="E13" s="18">
        <v>3698.2</v>
      </c>
      <c r="F13" s="18">
        <v>32.229999999999997</v>
      </c>
      <c r="G13" s="18">
        <v>4209.95</v>
      </c>
      <c r="H13" s="18">
        <v>1257.25</v>
      </c>
      <c r="I13" s="18">
        <v>1349.52</v>
      </c>
    </row>
    <row r="14" spans="1:10" ht="24" customHeight="1">
      <c r="A14" s="1" t="s">
        <v>9</v>
      </c>
      <c r="B14" s="2" t="s">
        <v>10</v>
      </c>
      <c r="C14" s="18">
        <v>54301.67</v>
      </c>
      <c r="D14" s="18">
        <v>21153.91</v>
      </c>
      <c r="E14" s="18">
        <v>3199.59</v>
      </c>
      <c r="F14" s="18">
        <v>704.55</v>
      </c>
      <c r="G14" s="18">
        <v>1502.05</v>
      </c>
      <c r="H14" s="18">
        <v>870.02</v>
      </c>
      <c r="I14" s="18">
        <v>3084.25</v>
      </c>
    </row>
    <row r="15" spans="1:10" ht="24" customHeight="1">
      <c r="A15" s="1" t="s">
        <v>11</v>
      </c>
      <c r="B15" s="2" t="s">
        <v>12</v>
      </c>
      <c r="C15" s="18">
        <v>661</v>
      </c>
      <c r="D15" s="18">
        <v>841.2</v>
      </c>
      <c r="E15" s="18">
        <v>216.08</v>
      </c>
      <c r="F15" s="18">
        <v>0</v>
      </c>
      <c r="G15" s="18">
        <v>494.68</v>
      </c>
      <c r="H15" s="18">
        <v>65</v>
      </c>
      <c r="I15" s="18">
        <v>478.58</v>
      </c>
    </row>
    <row r="16" spans="1:10" ht="24">
      <c r="A16" s="1" t="s">
        <v>13</v>
      </c>
      <c r="B16" s="2" t="s">
        <v>14</v>
      </c>
      <c r="C16" s="18">
        <v>939.72</v>
      </c>
      <c r="D16" s="18">
        <v>1920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ht="48">
      <c r="A17" s="1" t="s">
        <v>15</v>
      </c>
      <c r="B17" s="2" t="s">
        <v>16</v>
      </c>
      <c r="C17" s="18">
        <v>0</v>
      </c>
      <c r="D17" s="18">
        <v>67.25</v>
      </c>
      <c r="E17" s="18">
        <v>0</v>
      </c>
      <c r="F17" s="18">
        <v>0</v>
      </c>
      <c r="G17" s="18">
        <v>308.63</v>
      </c>
      <c r="H17" s="18">
        <v>0</v>
      </c>
      <c r="I17" s="18">
        <v>0</v>
      </c>
    </row>
    <row r="18" spans="1:11" ht="22.5" customHeight="1">
      <c r="A18" s="1" t="s">
        <v>17</v>
      </c>
      <c r="B18" s="2" t="s">
        <v>18</v>
      </c>
      <c r="C18" s="18">
        <v>30525.67</v>
      </c>
      <c r="D18" s="18">
        <v>11881.23</v>
      </c>
      <c r="E18" s="18">
        <v>4466.1099999999997</v>
      </c>
      <c r="F18" s="18">
        <v>2478.5500000000002</v>
      </c>
      <c r="G18" s="18">
        <v>3182.26</v>
      </c>
      <c r="H18" s="18">
        <v>1318.09</v>
      </c>
      <c r="I18" s="18">
        <v>10388.64</v>
      </c>
    </row>
    <row r="19" spans="1:11" ht="22.8">
      <c r="A19" s="1" t="s">
        <v>19</v>
      </c>
      <c r="B19" s="2" t="s">
        <v>20</v>
      </c>
      <c r="C19" s="18">
        <v>939.11</v>
      </c>
      <c r="D19" s="18">
        <v>113.07</v>
      </c>
      <c r="E19" s="18">
        <v>310.24</v>
      </c>
      <c r="F19" s="18">
        <v>50.69</v>
      </c>
      <c r="G19" s="18">
        <v>477.63</v>
      </c>
      <c r="H19" s="18">
        <v>136.53</v>
      </c>
      <c r="I19" s="18">
        <v>1207.27</v>
      </c>
    </row>
    <row r="20" spans="1:11" ht="24.75" customHeight="1" thickBot="1">
      <c r="A20" s="19" t="s">
        <v>21</v>
      </c>
      <c r="B20" s="3" t="s">
        <v>22</v>
      </c>
      <c r="C20" s="20">
        <v>41000.97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2262.25</v>
      </c>
    </row>
    <row r="21" spans="1:11" ht="36" customHeight="1">
      <c r="A21" s="21"/>
      <c r="B21" s="22" t="s">
        <v>23</v>
      </c>
      <c r="C21" s="23">
        <f t="shared" ref="C21:I21" si="0">C10+C11+C12+C13+C14+C15+C16+C17+C18+C19+C20</f>
        <v>457512.43999999994</v>
      </c>
      <c r="D21" s="23">
        <f>D10+D11+D12+D13+D14+D15+D16+D17+D18+D19+D20</f>
        <v>106183.22</v>
      </c>
      <c r="E21" s="23">
        <f>SUM(E10:E20)</f>
        <v>74726.810000000012</v>
      </c>
      <c r="F21" s="23">
        <f>SUM(F10:F20)</f>
        <v>7505.87</v>
      </c>
      <c r="G21" s="23">
        <f t="shared" si="0"/>
        <v>53863.64</v>
      </c>
      <c r="H21" s="31">
        <f>SUM(H10:H20)</f>
        <v>33931.79</v>
      </c>
      <c r="I21" s="24">
        <f t="shared" si="0"/>
        <v>135473.37999999998</v>
      </c>
    </row>
    <row r="22" spans="1:11" ht="36" customHeight="1">
      <c r="A22" s="25"/>
      <c r="B22" s="10" t="s">
        <v>32</v>
      </c>
      <c r="C22" s="11">
        <f>C21/C6/12</f>
        <v>977.59068376068365</v>
      </c>
      <c r="D22" s="11">
        <f>D21/D6/12</f>
        <v>252.81719047619049</v>
      </c>
      <c r="E22" s="11" t="s">
        <v>29</v>
      </c>
      <c r="F22" s="11" t="s">
        <v>29</v>
      </c>
      <c r="G22" s="11" t="s">
        <v>29</v>
      </c>
      <c r="H22" s="32" t="s">
        <v>29</v>
      </c>
      <c r="I22" s="26" t="s">
        <v>29</v>
      </c>
      <c r="J22" s="6"/>
    </row>
    <row r="23" spans="1:11" ht="36" customHeight="1" thickBot="1">
      <c r="A23" s="27"/>
      <c r="B23" s="28" t="s">
        <v>33</v>
      </c>
      <c r="C23" s="29" t="s">
        <v>29</v>
      </c>
      <c r="D23" s="29" t="s">
        <v>29</v>
      </c>
      <c r="E23" s="29">
        <f>E21/E8</f>
        <v>7.7840427083333346</v>
      </c>
      <c r="F23" s="29">
        <f>F21/F8</f>
        <v>11.441875</v>
      </c>
      <c r="G23" s="29">
        <f>G21/G8</f>
        <v>9.3513263888888893</v>
      </c>
      <c r="H23" s="33">
        <f>H21/H8</f>
        <v>8.8364036458333342</v>
      </c>
      <c r="I23" s="30">
        <f>I21/I8</f>
        <v>8.7165988933213221</v>
      </c>
      <c r="J23" s="6"/>
      <c r="K23" s="6"/>
    </row>
  </sheetData>
  <mergeCells count="2">
    <mergeCell ref="D4:F4"/>
    <mergeCell ref="G4:H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xSplit="2" ySplit="5" topLeftCell="C6" activePane="bottomRight" state="frozenSplit"/>
      <selection activeCell="B5" sqref="B5"/>
      <selection pane="topRight" activeCell="E1" sqref="E1"/>
      <selection pane="bottomLeft" activeCell="A5" sqref="A5"/>
      <selection pane="bottomRight" activeCell="G25" sqref="G25"/>
    </sheetView>
  </sheetViews>
  <sheetFormatPr defaultRowHeight="13.2"/>
  <cols>
    <col min="1" max="1" width="2.5546875" bestFit="1" customWidth="1"/>
    <col min="2" max="2" width="65.6640625" customWidth="1"/>
    <col min="3" max="9" width="15" customWidth="1"/>
  </cols>
  <sheetData>
    <row r="1" spans="1:10" ht="27.75" customHeight="1">
      <c r="B1" s="15" t="s">
        <v>49</v>
      </c>
    </row>
    <row r="2" spans="1:10" ht="20.25" customHeight="1">
      <c r="B2" s="14" t="s">
        <v>43</v>
      </c>
    </row>
    <row r="3" spans="1:10" ht="20.25" customHeight="1">
      <c r="B3" s="14" t="s">
        <v>44</v>
      </c>
    </row>
    <row r="4" spans="1:10" ht="51" customHeight="1">
      <c r="B4" s="12" t="s">
        <v>25</v>
      </c>
      <c r="C4" s="9" t="s">
        <v>24</v>
      </c>
      <c r="D4" s="81" t="s">
        <v>37</v>
      </c>
      <c r="E4" s="82"/>
      <c r="F4" s="83"/>
      <c r="G4" s="81" t="s">
        <v>38</v>
      </c>
      <c r="H4" s="83"/>
      <c r="I4" s="9" t="s">
        <v>40</v>
      </c>
      <c r="J4" s="4"/>
    </row>
    <row r="5" spans="1:10" ht="51.75" customHeight="1">
      <c r="B5" s="12" t="s">
        <v>26</v>
      </c>
      <c r="C5" s="9" t="s">
        <v>34</v>
      </c>
      <c r="D5" s="9" t="s">
        <v>31</v>
      </c>
      <c r="E5" s="9" t="s">
        <v>47</v>
      </c>
      <c r="F5" s="9" t="s">
        <v>48</v>
      </c>
      <c r="G5" s="9" t="s">
        <v>39</v>
      </c>
      <c r="H5" s="9" t="s">
        <v>47</v>
      </c>
      <c r="I5" s="9" t="s">
        <v>41</v>
      </c>
      <c r="J5" s="4"/>
    </row>
    <row r="6" spans="1:10" ht="30" customHeight="1">
      <c r="B6" s="13" t="s">
        <v>27</v>
      </c>
      <c r="C6" s="7">
        <v>39</v>
      </c>
      <c r="D6" s="7">
        <v>35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5"/>
    </row>
    <row r="7" spans="1:10" ht="30" customHeight="1">
      <c r="B7" s="13" t="s">
        <v>46</v>
      </c>
      <c r="C7" s="7">
        <v>12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5"/>
    </row>
    <row r="8" spans="1:10" ht="30" customHeight="1">
      <c r="B8" s="13" t="s">
        <v>28</v>
      </c>
      <c r="C8" s="7" t="s">
        <v>29</v>
      </c>
      <c r="D8" s="7" t="s">
        <v>29</v>
      </c>
      <c r="E8" s="7">
        <v>4980</v>
      </c>
      <c r="F8" s="7">
        <v>744</v>
      </c>
      <c r="G8" s="8">
        <v>5664</v>
      </c>
      <c r="H8" s="8">
        <v>3680</v>
      </c>
      <c r="I8" s="8">
        <v>18949.5</v>
      </c>
      <c r="J8" s="5"/>
    </row>
    <row r="9" spans="1:10">
      <c r="A9" s="1"/>
      <c r="B9" s="16" t="s">
        <v>0</v>
      </c>
      <c r="C9" s="17"/>
      <c r="D9" s="17"/>
      <c r="E9" s="17"/>
      <c r="F9" s="17"/>
      <c r="G9" s="17"/>
      <c r="H9" s="17"/>
      <c r="I9" s="17"/>
    </row>
    <row r="10" spans="1:10" ht="22.8">
      <c r="A10" s="1" t="s">
        <v>1</v>
      </c>
      <c r="B10" s="2" t="s">
        <v>2</v>
      </c>
      <c r="C10" s="18">
        <v>213787.01</v>
      </c>
      <c r="D10" s="18">
        <v>47801.31</v>
      </c>
      <c r="E10" s="18">
        <v>29102.87</v>
      </c>
      <c r="F10" s="18">
        <v>3923.96</v>
      </c>
      <c r="G10" s="18">
        <v>25752.36</v>
      </c>
      <c r="H10" s="18">
        <v>17936.45</v>
      </c>
      <c r="I10" s="18">
        <v>87203.83</v>
      </c>
    </row>
    <row r="11" spans="1:10" ht="34.200000000000003">
      <c r="A11" s="1" t="s">
        <v>3</v>
      </c>
      <c r="B11" s="2" t="s">
        <v>4</v>
      </c>
      <c r="C11" s="18">
        <v>68958.39</v>
      </c>
      <c r="D11" s="18">
        <v>17104.37</v>
      </c>
      <c r="E11" s="18">
        <v>9998.44</v>
      </c>
      <c r="F11" s="18">
        <v>1268.49</v>
      </c>
      <c r="G11" s="18">
        <v>9063.75</v>
      </c>
      <c r="H11" s="18">
        <v>5957.98</v>
      </c>
      <c r="I11" s="18">
        <v>29198.44</v>
      </c>
    </row>
    <row r="12" spans="1:10" ht="24" customHeight="1">
      <c r="A12" s="1" t="s">
        <v>5</v>
      </c>
      <c r="B12" s="2" t="s">
        <v>6</v>
      </c>
      <c r="C12" s="18">
        <v>244.8</v>
      </c>
      <c r="D12" s="18">
        <v>18.350000000000001</v>
      </c>
      <c r="E12" s="18">
        <v>24.28</v>
      </c>
      <c r="F12" s="18">
        <v>70</v>
      </c>
      <c r="G12" s="18">
        <v>168.31</v>
      </c>
      <c r="H12" s="18">
        <v>12.78</v>
      </c>
      <c r="I12" s="18">
        <v>25.2</v>
      </c>
    </row>
    <row r="13" spans="1:10" ht="24" customHeight="1">
      <c r="A13" s="1" t="s">
        <v>7</v>
      </c>
      <c r="B13" s="2" t="s">
        <v>8</v>
      </c>
      <c r="C13" s="18">
        <v>23777.040000000001</v>
      </c>
      <c r="D13" s="18">
        <v>2950.94</v>
      </c>
      <c r="E13" s="18">
        <v>1124.1600000000001</v>
      </c>
      <c r="F13" s="18">
        <v>0</v>
      </c>
      <c r="G13" s="18">
        <v>5347.52</v>
      </c>
      <c r="H13" s="18">
        <v>31.28</v>
      </c>
      <c r="I13" s="18">
        <v>604.58000000000004</v>
      </c>
    </row>
    <row r="14" spans="1:10" ht="24" customHeight="1">
      <c r="A14" s="1" t="s">
        <v>9</v>
      </c>
      <c r="B14" s="2" t="s">
        <v>10</v>
      </c>
      <c r="C14" s="18">
        <v>45598.99</v>
      </c>
      <c r="D14" s="18">
        <v>8681.51</v>
      </c>
      <c r="E14" s="18">
        <v>3192.69</v>
      </c>
      <c r="F14" s="18">
        <v>232.62</v>
      </c>
      <c r="G14" s="18">
        <v>3828.87</v>
      </c>
      <c r="H14" s="18">
        <v>666.07</v>
      </c>
      <c r="I14" s="18">
        <v>3894.1</v>
      </c>
    </row>
    <row r="15" spans="1:10" ht="24" customHeight="1">
      <c r="A15" s="1" t="s">
        <v>11</v>
      </c>
      <c r="B15" s="2" t="s">
        <v>12</v>
      </c>
      <c r="C15" s="18">
        <v>1122</v>
      </c>
      <c r="D15" s="18">
        <v>0</v>
      </c>
      <c r="E15" s="18">
        <v>0</v>
      </c>
      <c r="F15" s="18">
        <v>0</v>
      </c>
      <c r="G15" s="18">
        <v>26.4</v>
      </c>
      <c r="H15" s="18">
        <v>0</v>
      </c>
      <c r="I15" s="18">
        <v>267.48</v>
      </c>
    </row>
    <row r="16" spans="1:10" ht="24">
      <c r="A16" s="1" t="s">
        <v>13</v>
      </c>
      <c r="B16" s="2" t="s">
        <v>14</v>
      </c>
      <c r="C16" s="18">
        <v>1170.04</v>
      </c>
      <c r="D16" s="18">
        <v>60</v>
      </c>
      <c r="E16" s="18">
        <v>0</v>
      </c>
      <c r="F16" s="18">
        <v>0</v>
      </c>
      <c r="G16" s="18">
        <v>0</v>
      </c>
      <c r="H16" s="18">
        <v>48</v>
      </c>
      <c r="I16" s="18">
        <v>0</v>
      </c>
    </row>
    <row r="17" spans="1:11" ht="48">
      <c r="A17" s="1" t="s">
        <v>15</v>
      </c>
      <c r="B17" s="2" t="s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11" ht="22.5" customHeight="1">
      <c r="A18" s="1" t="s">
        <v>17</v>
      </c>
      <c r="B18" s="2" t="s">
        <v>18</v>
      </c>
      <c r="C18" s="18">
        <v>30030.33</v>
      </c>
      <c r="D18" s="18">
        <v>7909.54</v>
      </c>
      <c r="E18" s="18">
        <v>2447.11</v>
      </c>
      <c r="F18" s="18">
        <v>958.84</v>
      </c>
      <c r="G18" s="18">
        <v>3241.44</v>
      </c>
      <c r="H18" s="18">
        <v>669.84</v>
      </c>
      <c r="I18" s="18">
        <v>12049.54</v>
      </c>
    </row>
    <row r="19" spans="1:11" ht="22.8">
      <c r="A19" s="1" t="s">
        <v>19</v>
      </c>
      <c r="B19" s="2" t="s">
        <v>20</v>
      </c>
      <c r="C19" s="18">
        <v>750.81</v>
      </c>
      <c r="D19" s="18">
        <v>74.92</v>
      </c>
      <c r="E19" s="18">
        <v>218.68</v>
      </c>
      <c r="F19" s="18">
        <v>0</v>
      </c>
      <c r="G19" s="18">
        <v>478.62</v>
      </c>
      <c r="H19" s="18">
        <v>125.36</v>
      </c>
      <c r="I19" s="18">
        <v>1194.44</v>
      </c>
    </row>
    <row r="20" spans="1:11" ht="24.75" customHeight="1" thickBot="1">
      <c r="A20" s="19" t="s">
        <v>21</v>
      </c>
      <c r="B20" s="3" t="s">
        <v>22</v>
      </c>
      <c r="C20" s="20">
        <v>41538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1132</v>
      </c>
    </row>
    <row r="21" spans="1:11" ht="36" customHeight="1">
      <c r="A21" s="21"/>
      <c r="B21" s="22" t="s">
        <v>23</v>
      </c>
      <c r="C21" s="23">
        <f t="shared" ref="C21:I21" si="0">C10+C11+C12+C13+C14+C15+C16+C17+C18+C19+C20</f>
        <v>426977.41</v>
      </c>
      <c r="D21" s="23">
        <f>D10+D11+D12+D13+D14+D15+D16+D17+D18+D19+D20</f>
        <v>84600.939999999973</v>
      </c>
      <c r="E21" s="23">
        <f>SUM(E10:E20)</f>
        <v>46108.23</v>
      </c>
      <c r="F21" s="23">
        <f>SUM(F10:F20)</f>
        <v>6453.91</v>
      </c>
      <c r="G21" s="23">
        <f t="shared" si="0"/>
        <v>47907.270000000011</v>
      </c>
      <c r="H21" s="31">
        <f>SUM(H10:H20)</f>
        <v>25447.759999999998</v>
      </c>
      <c r="I21" s="24">
        <f t="shared" si="0"/>
        <v>135569.61000000002</v>
      </c>
    </row>
    <row r="22" spans="1:11" ht="36" customHeight="1">
      <c r="A22" s="25"/>
      <c r="B22" s="10" t="s">
        <v>32</v>
      </c>
      <c r="C22" s="11">
        <f>C21/C6/12</f>
        <v>912.34489316239308</v>
      </c>
      <c r="D22" s="11">
        <f>D21/D6/12</f>
        <v>201.43080952380944</v>
      </c>
      <c r="E22" s="11" t="s">
        <v>29</v>
      </c>
      <c r="F22" s="11" t="s">
        <v>29</v>
      </c>
      <c r="G22" s="11" t="s">
        <v>29</v>
      </c>
      <c r="H22" s="32" t="s">
        <v>29</v>
      </c>
      <c r="I22" s="26" t="s">
        <v>29</v>
      </c>
      <c r="J22" s="6"/>
    </row>
    <row r="23" spans="1:11" ht="36" customHeight="1" thickBot="1">
      <c r="A23" s="27"/>
      <c r="B23" s="28" t="s">
        <v>33</v>
      </c>
      <c r="C23" s="29" t="s">
        <v>29</v>
      </c>
      <c r="D23" s="29" t="s">
        <v>29</v>
      </c>
      <c r="E23" s="29">
        <f>E21/E8</f>
        <v>9.2586807228915671</v>
      </c>
      <c r="F23" s="29">
        <f>F21/F8</f>
        <v>8.6746102150537627</v>
      </c>
      <c r="G23" s="29">
        <f>G21/G8</f>
        <v>8.4582044491525448</v>
      </c>
      <c r="H23" s="33">
        <f>H21/H8</f>
        <v>6.915152173913043</v>
      </c>
      <c r="I23" s="30">
        <f>I21/I8</f>
        <v>7.154257895986702</v>
      </c>
      <c r="J23" s="6"/>
      <c r="K23" s="6"/>
    </row>
  </sheetData>
  <mergeCells count="2">
    <mergeCell ref="D4:F4"/>
    <mergeCell ref="G4:H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pane xSplit="2" ySplit="5" topLeftCell="C21" activePane="bottomRight" state="frozenSplit"/>
      <selection activeCell="B5" sqref="B5"/>
      <selection pane="topRight" activeCell="E1" sqref="E1"/>
      <selection pane="bottomLeft" activeCell="A5" sqref="A5"/>
      <selection pane="bottomRight" activeCell="D25" sqref="D25"/>
    </sheetView>
  </sheetViews>
  <sheetFormatPr defaultRowHeight="13.2"/>
  <cols>
    <col min="1" max="1" width="2.5546875" bestFit="1" customWidth="1"/>
    <col min="2" max="2" width="65.6640625" customWidth="1"/>
    <col min="3" max="10" width="15" customWidth="1"/>
  </cols>
  <sheetData>
    <row r="1" spans="1:11" ht="27.75" customHeight="1">
      <c r="B1" s="15" t="s">
        <v>45</v>
      </c>
    </row>
    <row r="2" spans="1:11" ht="20.25" customHeight="1">
      <c r="B2" s="14" t="s">
        <v>43</v>
      </c>
    </row>
    <row r="3" spans="1:11" ht="20.25" customHeight="1">
      <c r="B3" s="14" t="s">
        <v>44</v>
      </c>
    </row>
    <row r="4" spans="1:11" ht="51" customHeight="1">
      <c r="B4" s="12" t="s">
        <v>25</v>
      </c>
      <c r="C4" s="9" t="s">
        <v>24</v>
      </c>
      <c r="D4" s="9" t="s">
        <v>30</v>
      </c>
      <c r="E4" s="81" t="s">
        <v>37</v>
      </c>
      <c r="F4" s="82"/>
      <c r="G4" s="83"/>
      <c r="H4" s="81" t="s">
        <v>38</v>
      </c>
      <c r="I4" s="83"/>
      <c r="J4" s="9" t="s">
        <v>40</v>
      </c>
      <c r="K4" s="4"/>
    </row>
    <row r="5" spans="1:11" ht="51.75" customHeight="1">
      <c r="B5" s="12" t="s">
        <v>26</v>
      </c>
      <c r="C5" s="9" t="s">
        <v>34</v>
      </c>
      <c r="D5" s="9" t="s">
        <v>31</v>
      </c>
      <c r="E5" s="9" t="s">
        <v>31</v>
      </c>
      <c r="F5" s="9" t="s">
        <v>47</v>
      </c>
      <c r="G5" s="9" t="s">
        <v>48</v>
      </c>
      <c r="H5" s="9" t="s">
        <v>39</v>
      </c>
      <c r="I5" s="9" t="s">
        <v>47</v>
      </c>
      <c r="J5" s="9" t="s">
        <v>41</v>
      </c>
      <c r="K5" s="4"/>
    </row>
    <row r="6" spans="1:11" ht="30" customHeight="1">
      <c r="B6" s="13" t="s">
        <v>27</v>
      </c>
      <c r="C6" s="7">
        <v>39</v>
      </c>
      <c r="D6" s="7">
        <v>15</v>
      </c>
      <c r="E6" s="7">
        <v>35</v>
      </c>
      <c r="F6" s="7" t="s">
        <v>29</v>
      </c>
      <c r="G6" s="7" t="s">
        <v>29</v>
      </c>
      <c r="H6" s="7" t="s">
        <v>29</v>
      </c>
      <c r="I6" s="7" t="s">
        <v>29</v>
      </c>
      <c r="J6" s="7" t="s">
        <v>29</v>
      </c>
      <c r="K6" s="5"/>
    </row>
    <row r="7" spans="1:11" ht="30" customHeight="1">
      <c r="B7" s="13" t="s">
        <v>46</v>
      </c>
      <c r="C7" s="7">
        <v>12</v>
      </c>
      <c r="D7" s="7">
        <v>3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5"/>
    </row>
    <row r="8" spans="1:11" ht="30" customHeight="1">
      <c r="B8" s="13" t="s">
        <v>28</v>
      </c>
      <c r="C8" s="7" t="s">
        <v>29</v>
      </c>
      <c r="D8" s="7" t="s">
        <v>29</v>
      </c>
      <c r="E8" s="7" t="s">
        <v>29</v>
      </c>
      <c r="F8" s="7">
        <v>1343</v>
      </c>
      <c r="G8" s="7">
        <v>552</v>
      </c>
      <c r="H8" s="8">
        <v>1530</v>
      </c>
      <c r="I8" s="8">
        <v>1343</v>
      </c>
      <c r="J8" s="8">
        <v>18056</v>
      </c>
      <c r="K8" s="5"/>
    </row>
    <row r="9" spans="1:11">
      <c r="A9" s="1"/>
      <c r="B9" s="16" t="s">
        <v>0</v>
      </c>
      <c r="C9" s="17"/>
      <c r="D9" s="17"/>
      <c r="E9" s="17"/>
      <c r="F9" s="17"/>
      <c r="G9" s="17"/>
      <c r="H9" s="17"/>
      <c r="I9" s="17"/>
      <c r="J9" s="17"/>
    </row>
    <row r="10" spans="1:11" ht="22.8">
      <c r="A10" s="1" t="s">
        <v>1</v>
      </c>
      <c r="B10" s="2" t="s">
        <v>2</v>
      </c>
      <c r="C10" s="18">
        <v>189601.83</v>
      </c>
      <c r="D10" s="18">
        <v>3303.11</v>
      </c>
      <c r="E10" s="18">
        <v>45205.23</v>
      </c>
      <c r="F10" s="18">
        <v>10615.37</v>
      </c>
      <c r="G10" s="18">
        <v>3950.49</v>
      </c>
      <c r="H10" s="18">
        <v>22917.15</v>
      </c>
      <c r="I10" s="18">
        <v>10615.37</v>
      </c>
      <c r="J10" s="18">
        <v>73240.899999999994</v>
      </c>
    </row>
    <row r="11" spans="1:11" ht="34.200000000000003">
      <c r="A11" s="1" t="s">
        <v>3</v>
      </c>
      <c r="B11" s="2" t="s">
        <v>4</v>
      </c>
      <c r="C11" s="18">
        <v>62307.45</v>
      </c>
      <c r="D11" s="18">
        <v>1094.6600000000001</v>
      </c>
      <c r="E11" s="18">
        <v>14918.86</v>
      </c>
      <c r="F11" s="18">
        <v>3503.7</v>
      </c>
      <c r="G11" s="18">
        <v>1468.32</v>
      </c>
      <c r="H11" s="18">
        <v>8166.49</v>
      </c>
      <c r="I11" s="18">
        <v>3503.8</v>
      </c>
      <c r="J11" s="18">
        <v>24356.19</v>
      </c>
    </row>
    <row r="12" spans="1:11" ht="24" customHeight="1">
      <c r="A12" s="1" t="s">
        <v>5</v>
      </c>
      <c r="B12" s="2" t="s">
        <v>6</v>
      </c>
      <c r="C12" s="18">
        <v>74.459999999999994</v>
      </c>
      <c r="D12" s="18">
        <v>6.24</v>
      </c>
      <c r="E12" s="18">
        <v>7.64</v>
      </c>
      <c r="F12" s="18">
        <v>0</v>
      </c>
      <c r="G12" s="18">
        <v>0</v>
      </c>
      <c r="H12" s="18">
        <v>119.38</v>
      </c>
      <c r="I12" s="18">
        <v>0</v>
      </c>
      <c r="J12" s="18">
        <v>0</v>
      </c>
    </row>
    <row r="13" spans="1:11" ht="24" customHeight="1">
      <c r="A13" s="1" t="s">
        <v>7</v>
      </c>
      <c r="B13" s="2" t="s">
        <v>8</v>
      </c>
      <c r="C13" s="18">
        <v>23697.38</v>
      </c>
      <c r="D13" s="18">
        <v>4056.86</v>
      </c>
      <c r="E13" s="18">
        <v>3382.61</v>
      </c>
      <c r="F13" s="18">
        <v>245.82</v>
      </c>
      <c r="G13" s="18">
        <v>0</v>
      </c>
      <c r="H13" s="18">
        <v>4319.47</v>
      </c>
      <c r="I13" s="18">
        <v>0</v>
      </c>
      <c r="J13" s="18">
        <v>1190.6300000000001</v>
      </c>
    </row>
    <row r="14" spans="1:11" ht="24" customHeight="1">
      <c r="A14" s="1" t="s">
        <v>9</v>
      </c>
      <c r="B14" s="2" t="s">
        <v>10</v>
      </c>
      <c r="C14" s="18">
        <v>42266.91</v>
      </c>
      <c r="D14" s="18">
        <v>153.22</v>
      </c>
      <c r="E14" s="18">
        <v>6938.9</v>
      </c>
      <c r="F14" s="18">
        <v>276.18</v>
      </c>
      <c r="G14" s="18">
        <v>128.74</v>
      </c>
      <c r="H14" s="18">
        <v>3145.57</v>
      </c>
      <c r="I14" s="18">
        <v>316.39</v>
      </c>
      <c r="J14" s="18">
        <v>1254.94</v>
      </c>
    </row>
    <row r="15" spans="1:11" ht="24" customHeight="1">
      <c r="A15" s="1" t="s">
        <v>11</v>
      </c>
      <c r="B15" s="2" t="s">
        <v>12</v>
      </c>
      <c r="C15" s="18">
        <v>15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379.74</v>
      </c>
    </row>
    <row r="16" spans="1:11" ht="24">
      <c r="A16" s="1" t="s">
        <v>13</v>
      </c>
      <c r="B16" s="2" t="s">
        <v>14</v>
      </c>
      <c r="C16" s="18">
        <v>7803.9</v>
      </c>
      <c r="D16" s="18">
        <v>50</v>
      </c>
      <c r="E16" s="18">
        <v>100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2" ht="48">
      <c r="A17" s="1" t="s">
        <v>15</v>
      </c>
      <c r="B17" s="2" t="s">
        <v>16</v>
      </c>
      <c r="C17" s="18">
        <v>0</v>
      </c>
      <c r="D17" s="18">
        <v>901.2</v>
      </c>
      <c r="E17" s="18">
        <v>0</v>
      </c>
      <c r="F17" s="18">
        <v>0</v>
      </c>
      <c r="G17" s="18">
        <v>0</v>
      </c>
      <c r="H17" s="18">
        <v>282.33</v>
      </c>
      <c r="I17" s="18">
        <v>0</v>
      </c>
      <c r="J17" s="18">
        <v>0</v>
      </c>
    </row>
    <row r="18" spans="1:12" ht="22.5" customHeight="1">
      <c r="A18" s="1" t="s">
        <v>17</v>
      </c>
      <c r="B18" s="2" t="s">
        <v>18</v>
      </c>
      <c r="C18" s="18">
        <v>27101.98</v>
      </c>
      <c r="D18" s="18">
        <v>450.82</v>
      </c>
      <c r="E18" s="18">
        <v>6199.1</v>
      </c>
      <c r="F18" s="18">
        <v>94.14</v>
      </c>
      <c r="G18" s="18">
        <v>582.28</v>
      </c>
      <c r="H18" s="18">
        <v>2262.58</v>
      </c>
      <c r="I18" s="18">
        <v>31.17</v>
      </c>
      <c r="J18" s="18">
        <v>10963.31</v>
      </c>
    </row>
    <row r="19" spans="1:12" ht="22.8">
      <c r="A19" s="1" t="s">
        <v>19</v>
      </c>
      <c r="B19" s="2" t="s">
        <v>20</v>
      </c>
      <c r="C19" s="18">
        <v>2861.66</v>
      </c>
      <c r="D19" s="18">
        <v>0</v>
      </c>
      <c r="E19" s="18">
        <v>93.65</v>
      </c>
      <c r="F19" s="18">
        <v>0</v>
      </c>
      <c r="G19" s="18">
        <v>0</v>
      </c>
      <c r="H19" s="18">
        <v>0</v>
      </c>
      <c r="I19" s="18">
        <v>0</v>
      </c>
      <c r="J19" s="18">
        <v>866.62</v>
      </c>
    </row>
    <row r="20" spans="1:12" ht="24.75" customHeight="1" thickBot="1">
      <c r="A20" s="19" t="s">
        <v>21</v>
      </c>
      <c r="B20" s="3" t="s">
        <v>22</v>
      </c>
      <c r="C20" s="20">
        <v>42575.199999999997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2" ht="36" customHeight="1">
      <c r="A21" s="21"/>
      <c r="B21" s="22" t="s">
        <v>23</v>
      </c>
      <c r="C21" s="23">
        <f t="shared" ref="C21:J21" si="0">C10+C11+C12+C13+C14+C15+C16+C17+C18+C19+C20</f>
        <v>398305.7699999999</v>
      </c>
      <c r="D21" s="23">
        <f t="shared" si="0"/>
        <v>10016.11</v>
      </c>
      <c r="E21" s="23">
        <f>E10+E11+E12+E13+E14+E15+E16+E17+E18+E19+E20</f>
        <v>76845.990000000005</v>
      </c>
      <c r="F21" s="23">
        <f>SUM(F10:F20)</f>
        <v>14735.21</v>
      </c>
      <c r="G21" s="23">
        <f>SUM(G10:G20)</f>
        <v>6129.829999999999</v>
      </c>
      <c r="H21" s="23">
        <f t="shared" si="0"/>
        <v>41212.97</v>
      </c>
      <c r="I21" s="31">
        <f>SUM(I10:I20)</f>
        <v>14466.730000000001</v>
      </c>
      <c r="J21" s="24">
        <f t="shared" si="0"/>
        <v>112252.33</v>
      </c>
    </row>
    <row r="22" spans="1:12" ht="36" customHeight="1">
      <c r="A22" s="25"/>
      <c r="B22" s="10" t="s">
        <v>32</v>
      </c>
      <c r="C22" s="11">
        <f>C21/C6/12</f>
        <v>851.08070512820495</v>
      </c>
      <c r="D22" s="11">
        <f>D21/D6/3</f>
        <v>222.58022222222223</v>
      </c>
      <c r="E22" s="11">
        <f>E21/E6/12</f>
        <v>182.96664285714289</v>
      </c>
      <c r="F22" s="11" t="s">
        <v>29</v>
      </c>
      <c r="G22" s="11" t="s">
        <v>29</v>
      </c>
      <c r="H22" s="11" t="s">
        <v>29</v>
      </c>
      <c r="I22" s="32" t="s">
        <v>29</v>
      </c>
      <c r="J22" s="26" t="s">
        <v>29</v>
      </c>
      <c r="K22" s="6"/>
    </row>
    <row r="23" spans="1:12" ht="36" customHeight="1" thickBot="1">
      <c r="A23" s="27"/>
      <c r="B23" s="28" t="s">
        <v>33</v>
      </c>
      <c r="C23" s="29" t="s">
        <v>29</v>
      </c>
      <c r="D23" s="29" t="s">
        <v>29</v>
      </c>
      <c r="E23" s="29" t="s">
        <v>29</v>
      </c>
      <c r="F23" s="29">
        <f>F21/F8</f>
        <v>10.971861504095308</v>
      </c>
      <c r="G23" s="29">
        <f>G21/G8</f>
        <v>11.104764492753622</v>
      </c>
      <c r="H23" s="29">
        <f>H21/H8</f>
        <v>26.936581699346405</v>
      </c>
      <c r="I23" s="33">
        <f>I21/I8</f>
        <v>10.771950856291886</v>
      </c>
      <c r="J23" s="30">
        <f>J21/J8</f>
        <v>6.2168990917146658</v>
      </c>
      <c r="K23" s="6"/>
      <c r="L23" s="6"/>
    </row>
  </sheetData>
  <mergeCells count="2">
    <mergeCell ref="H4:I4"/>
    <mergeCell ref="E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opLeftCell="A16" workbookViewId="0">
      <selection activeCell="G8" sqref="G8"/>
    </sheetView>
  </sheetViews>
  <sheetFormatPr defaultRowHeight="13.2"/>
  <cols>
    <col min="1" max="1" width="2.5546875" bestFit="1" customWidth="1"/>
    <col min="2" max="2" width="65.6640625" customWidth="1"/>
    <col min="3" max="8" width="15" customWidth="1"/>
  </cols>
  <sheetData>
    <row r="1" spans="1:9" ht="27.75" customHeight="1">
      <c r="B1" s="15" t="s">
        <v>42</v>
      </c>
    </row>
    <row r="2" spans="1:9" ht="20.25" customHeight="1">
      <c r="B2" s="14" t="s">
        <v>43</v>
      </c>
    </row>
    <row r="3" spans="1:9" ht="20.25" customHeight="1">
      <c r="B3" s="14" t="s">
        <v>44</v>
      </c>
    </row>
    <row r="4" spans="1:9" ht="51" customHeight="1">
      <c r="B4" s="12" t="s">
        <v>25</v>
      </c>
      <c r="C4" s="9" t="s">
        <v>24</v>
      </c>
      <c r="D4" s="9" t="s">
        <v>30</v>
      </c>
      <c r="E4" s="9" t="s">
        <v>30</v>
      </c>
      <c r="F4" s="9" t="s">
        <v>37</v>
      </c>
      <c r="G4" s="9" t="s">
        <v>38</v>
      </c>
      <c r="H4" s="9" t="s">
        <v>40</v>
      </c>
      <c r="I4" s="4"/>
    </row>
    <row r="5" spans="1:9" ht="51.75" customHeight="1">
      <c r="B5" s="12" t="s">
        <v>26</v>
      </c>
      <c r="C5" s="9" t="s">
        <v>34</v>
      </c>
      <c r="D5" s="9" t="s">
        <v>31</v>
      </c>
      <c r="E5" s="9" t="s">
        <v>35</v>
      </c>
      <c r="F5" s="9" t="s">
        <v>31</v>
      </c>
      <c r="G5" s="9" t="s">
        <v>39</v>
      </c>
      <c r="H5" s="9" t="s">
        <v>41</v>
      </c>
      <c r="I5" s="4"/>
    </row>
    <row r="6" spans="1:9" ht="30" customHeight="1">
      <c r="B6" s="13" t="s">
        <v>27</v>
      </c>
      <c r="C6" s="7">
        <v>39</v>
      </c>
      <c r="D6" s="7">
        <v>15</v>
      </c>
      <c r="E6" s="7">
        <v>10</v>
      </c>
      <c r="F6" s="7">
        <v>35</v>
      </c>
      <c r="G6" s="7" t="s">
        <v>29</v>
      </c>
      <c r="H6" s="7" t="s">
        <v>29</v>
      </c>
      <c r="I6" s="5"/>
    </row>
    <row r="7" spans="1:9" ht="30" customHeight="1">
      <c r="B7" s="13" t="s">
        <v>36</v>
      </c>
      <c r="C7" s="7">
        <v>12</v>
      </c>
      <c r="D7" s="7">
        <v>12</v>
      </c>
      <c r="E7" s="7">
        <v>3</v>
      </c>
      <c r="F7" s="7">
        <v>12</v>
      </c>
      <c r="G7" s="7">
        <v>12</v>
      </c>
      <c r="H7" s="7">
        <v>12</v>
      </c>
      <c r="I7" s="5"/>
    </row>
    <row r="8" spans="1:9" ht="30" customHeight="1">
      <c r="B8" s="13" t="s">
        <v>28</v>
      </c>
      <c r="C8" s="7" t="s">
        <v>29</v>
      </c>
      <c r="D8" s="7" t="s">
        <v>29</v>
      </c>
      <c r="E8" s="7" t="s">
        <v>29</v>
      </c>
      <c r="F8" s="7" t="s">
        <v>29</v>
      </c>
      <c r="G8" s="8">
        <v>1560</v>
      </c>
      <c r="H8" s="8">
        <v>30205.5</v>
      </c>
      <c r="I8" s="5"/>
    </row>
    <row r="9" spans="1:9">
      <c r="A9" s="1"/>
      <c r="B9" s="16" t="s">
        <v>0</v>
      </c>
      <c r="C9" s="17"/>
      <c r="D9" s="17"/>
      <c r="E9" s="17"/>
      <c r="F9" s="17"/>
      <c r="G9" s="17"/>
      <c r="H9" s="17"/>
    </row>
    <row r="10" spans="1:9" ht="22.8">
      <c r="A10" s="1" t="s">
        <v>1</v>
      </c>
      <c r="B10" s="2" t="s">
        <v>2</v>
      </c>
      <c r="C10" s="18">
        <v>172497.76</v>
      </c>
      <c r="D10" s="18">
        <v>25372.36</v>
      </c>
      <c r="E10" s="18">
        <v>4086.55</v>
      </c>
      <c r="F10" s="18">
        <v>43315.87</v>
      </c>
      <c r="G10" s="18">
        <v>16197.48</v>
      </c>
      <c r="H10" s="18">
        <v>102879.37</v>
      </c>
    </row>
    <row r="11" spans="1:9" ht="34.200000000000003">
      <c r="A11" s="1" t="s">
        <v>3</v>
      </c>
      <c r="B11" s="2" t="s">
        <v>4</v>
      </c>
      <c r="C11" s="18">
        <v>58105.83</v>
      </c>
      <c r="D11" s="18">
        <v>7789.11</v>
      </c>
      <c r="E11" s="18">
        <v>1328.66</v>
      </c>
      <c r="F11" s="18">
        <v>12345.33</v>
      </c>
      <c r="G11" s="18">
        <v>4389.4399999999996</v>
      </c>
      <c r="H11" s="18">
        <v>30278.36</v>
      </c>
    </row>
    <row r="12" spans="1:9" ht="24" customHeight="1">
      <c r="A12" s="1" t="s">
        <v>5</v>
      </c>
      <c r="B12" s="2" t="s">
        <v>6</v>
      </c>
      <c r="C12" s="18">
        <v>162</v>
      </c>
      <c r="D12" s="18">
        <v>227.28</v>
      </c>
      <c r="E12" s="18">
        <v>84.54</v>
      </c>
      <c r="F12" s="18">
        <v>62.43</v>
      </c>
      <c r="G12" s="18">
        <v>33.72</v>
      </c>
      <c r="H12" s="18">
        <v>95.36</v>
      </c>
    </row>
    <row r="13" spans="1:9" ht="24" customHeight="1">
      <c r="A13" s="1" t="s">
        <v>7</v>
      </c>
      <c r="B13" s="2" t="s">
        <v>8</v>
      </c>
      <c r="C13" s="18">
        <v>23407.01</v>
      </c>
      <c r="D13" s="18">
        <v>997.87</v>
      </c>
      <c r="E13" s="18">
        <v>134.65</v>
      </c>
      <c r="F13" s="18">
        <v>3687.32</v>
      </c>
      <c r="G13" s="18">
        <v>3059.07</v>
      </c>
      <c r="H13" s="18">
        <v>539.67999999999995</v>
      </c>
    </row>
    <row r="14" spans="1:9" ht="24" customHeight="1">
      <c r="A14" s="1" t="s">
        <v>9</v>
      </c>
      <c r="B14" s="2" t="s">
        <v>10</v>
      </c>
      <c r="C14" s="18">
        <v>34515.32</v>
      </c>
      <c r="D14" s="18">
        <v>3726.85</v>
      </c>
      <c r="E14" s="18">
        <v>881.49</v>
      </c>
      <c r="F14" s="18">
        <v>18489.939999999999</v>
      </c>
      <c r="G14" s="18">
        <v>2171.41</v>
      </c>
      <c r="H14" s="18">
        <v>2047.26</v>
      </c>
    </row>
    <row r="15" spans="1:9" ht="24" customHeight="1">
      <c r="A15" s="1" t="s">
        <v>11</v>
      </c>
      <c r="B15" s="2" t="s">
        <v>12</v>
      </c>
      <c r="C15" s="18">
        <v>1072.3</v>
      </c>
      <c r="D15" s="18">
        <v>0</v>
      </c>
      <c r="E15" s="18">
        <v>0</v>
      </c>
      <c r="F15" s="18">
        <v>428.29</v>
      </c>
      <c r="G15" s="18">
        <v>0</v>
      </c>
      <c r="H15" s="18">
        <v>212.56</v>
      </c>
    </row>
    <row r="16" spans="1:9" ht="24">
      <c r="A16" s="1" t="s">
        <v>13</v>
      </c>
      <c r="B16" s="2" t="s">
        <v>14</v>
      </c>
      <c r="C16" s="18">
        <v>2412.29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10" ht="48">
      <c r="A17" s="1" t="s">
        <v>15</v>
      </c>
      <c r="B17" s="2" t="s">
        <v>16</v>
      </c>
      <c r="C17" s="18">
        <v>0</v>
      </c>
      <c r="D17" s="18">
        <v>14.4</v>
      </c>
      <c r="E17" s="18">
        <v>0</v>
      </c>
      <c r="F17" s="18">
        <v>220</v>
      </c>
      <c r="G17" s="18">
        <v>273.63</v>
      </c>
      <c r="H17" s="18">
        <v>0</v>
      </c>
    </row>
    <row r="18" spans="1:10" ht="22.5" customHeight="1">
      <c r="A18" s="1" t="s">
        <v>17</v>
      </c>
      <c r="B18" s="2" t="s">
        <v>18</v>
      </c>
      <c r="C18" s="18">
        <v>21419.38</v>
      </c>
      <c r="D18" s="18">
        <v>1875.38</v>
      </c>
      <c r="E18" s="18">
        <v>467.39</v>
      </c>
      <c r="F18" s="18">
        <v>8288.19</v>
      </c>
      <c r="G18" s="18">
        <v>1887.82</v>
      </c>
      <c r="H18" s="18">
        <v>13244.55</v>
      </c>
    </row>
    <row r="19" spans="1:10" ht="22.8">
      <c r="A19" s="1" t="s">
        <v>19</v>
      </c>
      <c r="B19" s="2" t="s">
        <v>20</v>
      </c>
      <c r="C19" s="18">
        <v>724.55</v>
      </c>
      <c r="D19" s="18">
        <v>3.3</v>
      </c>
      <c r="E19" s="18">
        <v>0</v>
      </c>
      <c r="F19" s="18">
        <v>175.73</v>
      </c>
      <c r="G19" s="18">
        <v>429.11</v>
      </c>
      <c r="H19" s="18">
        <v>1082.46</v>
      </c>
    </row>
    <row r="20" spans="1:10" ht="24.75" customHeight="1" thickBot="1">
      <c r="A20" s="19" t="s">
        <v>21</v>
      </c>
      <c r="B20" s="3" t="s">
        <v>22</v>
      </c>
      <c r="C20" s="20">
        <v>41538</v>
      </c>
      <c r="D20" s="20">
        <v>0</v>
      </c>
      <c r="E20" s="20">
        <v>0</v>
      </c>
      <c r="F20" s="20"/>
      <c r="G20" s="20"/>
      <c r="H20" s="20">
        <v>2864</v>
      </c>
    </row>
    <row r="21" spans="1:10" ht="36" customHeight="1">
      <c r="A21" s="21"/>
      <c r="B21" s="22" t="s">
        <v>23</v>
      </c>
      <c r="C21" s="23">
        <f t="shared" ref="C21:H21" si="0">C10+C11+C12+C13+C14+C15+C16+C17+C18+C19+C20</f>
        <v>355854.44</v>
      </c>
      <c r="D21" s="23">
        <f t="shared" si="0"/>
        <v>40006.550000000003</v>
      </c>
      <c r="E21" s="23">
        <f t="shared" si="0"/>
        <v>6983.28</v>
      </c>
      <c r="F21" s="23">
        <f t="shared" si="0"/>
        <v>87013.099999999991</v>
      </c>
      <c r="G21" s="23">
        <f t="shared" si="0"/>
        <v>28441.68</v>
      </c>
      <c r="H21" s="24">
        <f t="shared" si="0"/>
        <v>153243.59999999995</v>
      </c>
    </row>
    <row r="22" spans="1:10" ht="36" customHeight="1">
      <c r="A22" s="25"/>
      <c r="B22" s="10" t="s">
        <v>32</v>
      </c>
      <c r="C22" s="11">
        <f>C21/C6/12</f>
        <v>760.37273504273514</v>
      </c>
      <c r="D22" s="11">
        <f>D21/D6/12</f>
        <v>222.25861111111112</v>
      </c>
      <c r="E22" s="11">
        <f>E21/E6/E7</f>
        <v>232.77599999999998</v>
      </c>
      <c r="F22" s="11">
        <f>F21/F6/12</f>
        <v>207.17404761904757</v>
      </c>
      <c r="G22" s="11" t="s">
        <v>29</v>
      </c>
      <c r="H22" s="26" t="s">
        <v>29</v>
      </c>
      <c r="I22" s="6"/>
    </row>
    <row r="23" spans="1:10" ht="36" customHeight="1" thickBot="1">
      <c r="A23" s="27"/>
      <c r="B23" s="28" t="s">
        <v>33</v>
      </c>
      <c r="C23" s="29"/>
      <c r="D23" s="29"/>
      <c r="E23" s="29"/>
      <c r="F23" s="29"/>
      <c r="G23" s="29">
        <f>G21/G8</f>
        <v>18.231846153846153</v>
      </c>
      <c r="H23" s="30">
        <f>H21/H8</f>
        <v>5.0733674330833773</v>
      </c>
      <c r="I23" s="6"/>
      <c r="J23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EON 2023</vt:lpstr>
      <vt:lpstr>EON 2022</vt:lpstr>
      <vt:lpstr>EON 2021</vt:lpstr>
      <vt:lpstr>EON 2020</vt:lpstr>
      <vt:lpstr>EON 2019</vt:lpstr>
      <vt:lpstr>EON 2018</vt:lpstr>
      <vt:lpstr>EON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Media</cp:lastModifiedBy>
  <cp:lastPrinted>2024-04-26T18:14:35Z</cp:lastPrinted>
  <dcterms:created xsi:type="dcterms:W3CDTF">2018-03-01T09:50:18Z</dcterms:created>
  <dcterms:modified xsi:type="dcterms:W3CDTF">2024-05-23T10:52:12Z</dcterms:modified>
</cp:coreProperties>
</file>